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Totals" sheetId="1" r:id="rId1"/>
    <sheet name="Anthem" sheetId="11" r:id="rId2"/>
    <sheet name="BSC" sheetId="2" r:id="rId3"/>
    <sheet name="CCHP" sheetId="3" r:id="rId4"/>
    <sheet name="ContraCosta" sheetId="4" r:id="rId5"/>
    <sheet name="HealthNet" sheetId="5" r:id="rId6"/>
    <sheet name="Kaiser" sheetId="12" r:id="rId7"/>
    <sheet name="LACare" sheetId="6" r:id="rId8"/>
    <sheet name="Molina" sheetId="7" r:id="rId9"/>
    <sheet name="Sharp" sheetId="8" r:id="rId10"/>
    <sheet name="Valley" sheetId="9" r:id="rId11"/>
    <sheet name="WHA" sheetId="10" r:id="rId12"/>
  </sheets>
  <calcPr calcId="145621"/>
</workbook>
</file>

<file path=xl/calcChain.xml><?xml version="1.0" encoding="utf-8"?>
<calcChain xmlns="http://schemas.openxmlformats.org/spreadsheetml/2006/main">
  <c r="F14" i="1" l="1"/>
  <c r="B14" i="1"/>
  <c r="D13" i="1"/>
  <c r="D12" i="1"/>
  <c r="D11" i="1"/>
  <c r="D10" i="1"/>
  <c r="D9" i="1"/>
  <c r="D8" i="1"/>
  <c r="D7" i="1"/>
  <c r="D6" i="1"/>
  <c r="D5" i="1"/>
  <c r="D4" i="1"/>
  <c r="D3" i="1"/>
  <c r="C13" i="1"/>
  <c r="E13" i="1" s="1"/>
  <c r="C12" i="1"/>
  <c r="C11" i="1"/>
  <c r="E11" i="1" s="1"/>
  <c r="C10" i="1"/>
  <c r="C9" i="1"/>
  <c r="E9" i="1" s="1"/>
  <c r="C8" i="1"/>
  <c r="C7" i="1"/>
  <c r="E7" i="1" s="1"/>
  <c r="C6" i="1"/>
  <c r="C5" i="1"/>
  <c r="E5" i="1" s="1"/>
  <c r="C4" i="1"/>
  <c r="C3" i="1"/>
  <c r="E3" i="1" s="1"/>
  <c r="D14" i="1" l="1"/>
  <c r="C14" i="1"/>
  <c r="C18" i="1" s="1"/>
  <c r="E6" i="1"/>
  <c r="E10" i="1"/>
  <c r="E4" i="1"/>
  <c r="E8" i="1"/>
  <c r="E12" i="1"/>
  <c r="C5" i="11"/>
  <c r="C11" i="12"/>
  <c r="F11" i="12" s="1"/>
  <c r="F22" i="12" s="1"/>
  <c r="C10" i="12"/>
  <c r="E10" i="12" s="1"/>
  <c r="E21" i="12" s="1"/>
  <c r="E9" i="12"/>
  <c r="E20" i="12" s="1"/>
  <c r="C9" i="12"/>
  <c r="H9" i="12" s="1"/>
  <c r="H20" i="12" s="1"/>
  <c r="H8" i="12"/>
  <c r="H19" i="12" s="1"/>
  <c r="D8" i="12"/>
  <c r="D19" i="12" s="1"/>
  <c r="C8" i="12"/>
  <c r="G8" i="12" s="1"/>
  <c r="G19" i="12" s="1"/>
  <c r="C7" i="12"/>
  <c r="F7" i="12" s="1"/>
  <c r="F18" i="12" s="1"/>
  <c r="C6" i="12"/>
  <c r="E6" i="12" s="1"/>
  <c r="E17" i="12" s="1"/>
  <c r="F5" i="12"/>
  <c r="F16" i="12" s="1"/>
  <c r="E5" i="12"/>
  <c r="E16" i="12" s="1"/>
  <c r="C5" i="12"/>
  <c r="H5" i="12" s="1"/>
  <c r="C11" i="11"/>
  <c r="F11" i="11" s="1"/>
  <c r="F22" i="11" s="1"/>
  <c r="D10" i="11"/>
  <c r="D21" i="11" s="1"/>
  <c r="C10" i="11"/>
  <c r="G10" i="11" s="1"/>
  <c r="G21" i="11" s="1"/>
  <c r="C9" i="11"/>
  <c r="H9" i="11" s="1"/>
  <c r="H20" i="11" s="1"/>
  <c r="H8" i="11"/>
  <c r="H19" i="11" s="1"/>
  <c r="C8" i="11"/>
  <c r="G8" i="11" s="1"/>
  <c r="G19" i="11" s="1"/>
  <c r="C7" i="11"/>
  <c r="F7" i="11" s="1"/>
  <c r="F18" i="11" s="1"/>
  <c r="E6" i="11"/>
  <c r="E17" i="11" s="1"/>
  <c r="D6" i="11"/>
  <c r="D17" i="11" s="1"/>
  <c r="C6" i="11"/>
  <c r="G6" i="11" s="1"/>
  <c r="G17" i="11" s="1"/>
  <c r="H5" i="11"/>
  <c r="H11" i="10"/>
  <c r="H22" i="10" s="1"/>
  <c r="D11" i="10"/>
  <c r="C11" i="10"/>
  <c r="E11" i="10" s="1"/>
  <c r="E22" i="10" s="1"/>
  <c r="C10" i="10"/>
  <c r="E10" i="10" s="1"/>
  <c r="E21" i="10" s="1"/>
  <c r="F9" i="10"/>
  <c r="D9" i="10"/>
  <c r="D20" i="10" s="1"/>
  <c r="C9" i="10"/>
  <c r="G9" i="10" s="1"/>
  <c r="G20" i="10" s="1"/>
  <c r="E8" i="10"/>
  <c r="E19" i="10" s="1"/>
  <c r="C8" i="10"/>
  <c r="G8" i="10" s="1"/>
  <c r="G19" i="10" s="1"/>
  <c r="H7" i="10"/>
  <c r="H18" i="10" s="1"/>
  <c r="D7" i="10"/>
  <c r="C7" i="10"/>
  <c r="E7" i="10" s="1"/>
  <c r="E18" i="10" s="1"/>
  <c r="C6" i="10"/>
  <c r="E6" i="10" s="1"/>
  <c r="E17" i="10" s="1"/>
  <c r="F5" i="10"/>
  <c r="F16" i="10" s="1"/>
  <c r="E5" i="10"/>
  <c r="E16" i="10" s="1"/>
  <c r="D5" i="10"/>
  <c r="C5" i="10"/>
  <c r="G5" i="10" s="1"/>
  <c r="H11" i="9"/>
  <c r="H22" i="9" s="1"/>
  <c r="D11" i="9"/>
  <c r="C11" i="9"/>
  <c r="E11" i="9" s="1"/>
  <c r="E22" i="9" s="1"/>
  <c r="C10" i="9"/>
  <c r="E10" i="9" s="1"/>
  <c r="E21" i="9" s="1"/>
  <c r="F9" i="9"/>
  <c r="E9" i="9"/>
  <c r="E20" i="9" s="1"/>
  <c r="D9" i="9"/>
  <c r="D20" i="9" s="1"/>
  <c r="C9" i="9"/>
  <c r="G9" i="9" s="1"/>
  <c r="G20" i="9" s="1"/>
  <c r="E8" i="9"/>
  <c r="E19" i="9" s="1"/>
  <c r="C8" i="9"/>
  <c r="G8" i="9" s="1"/>
  <c r="G19" i="9" s="1"/>
  <c r="H7" i="9"/>
  <c r="H18" i="9" s="1"/>
  <c r="D7" i="9"/>
  <c r="C7" i="9"/>
  <c r="E7" i="9" s="1"/>
  <c r="E18" i="9" s="1"/>
  <c r="C6" i="9"/>
  <c r="E6" i="9" s="1"/>
  <c r="E17" i="9" s="1"/>
  <c r="F5" i="9"/>
  <c r="F16" i="9" s="1"/>
  <c r="E5" i="9"/>
  <c r="E16" i="9" s="1"/>
  <c r="D5" i="9"/>
  <c r="C5" i="9"/>
  <c r="G5" i="9" s="1"/>
  <c r="C11" i="8"/>
  <c r="H11" i="8" s="1"/>
  <c r="H22" i="8" s="1"/>
  <c r="D10" i="8"/>
  <c r="D21" i="8" s="1"/>
  <c r="C10" i="8"/>
  <c r="G10" i="8" s="1"/>
  <c r="G21" i="8" s="1"/>
  <c r="C9" i="8"/>
  <c r="G9" i="8" s="1"/>
  <c r="G20" i="8" s="1"/>
  <c r="C8" i="8"/>
  <c r="G8" i="8" s="1"/>
  <c r="G19" i="8" s="1"/>
  <c r="C7" i="8"/>
  <c r="H7" i="8" s="1"/>
  <c r="H18" i="8" s="1"/>
  <c r="D6" i="8"/>
  <c r="D17" i="8" s="1"/>
  <c r="C6" i="8"/>
  <c r="G6" i="8" s="1"/>
  <c r="G17" i="8" s="1"/>
  <c r="C5" i="8"/>
  <c r="G5" i="8" s="1"/>
  <c r="C11" i="7"/>
  <c r="F11" i="7" s="1"/>
  <c r="F22" i="7" s="1"/>
  <c r="C10" i="7"/>
  <c r="E10" i="7" s="1"/>
  <c r="E21" i="7" s="1"/>
  <c r="F9" i="7"/>
  <c r="E9" i="7"/>
  <c r="E20" i="7" s="1"/>
  <c r="C9" i="7"/>
  <c r="H9" i="7" s="1"/>
  <c r="H20" i="7" s="1"/>
  <c r="F8" i="7"/>
  <c r="F19" i="7" s="1"/>
  <c r="C8" i="7"/>
  <c r="G8" i="7" s="1"/>
  <c r="G19" i="7" s="1"/>
  <c r="C7" i="7"/>
  <c r="F7" i="7" s="1"/>
  <c r="F18" i="7" s="1"/>
  <c r="C6" i="7"/>
  <c r="E6" i="7" s="1"/>
  <c r="E17" i="7" s="1"/>
  <c r="C5" i="7"/>
  <c r="H5" i="7" s="1"/>
  <c r="H11" i="6"/>
  <c r="H22" i="6" s="1"/>
  <c r="D11" i="6"/>
  <c r="C11" i="6"/>
  <c r="E11" i="6" s="1"/>
  <c r="E22" i="6" s="1"/>
  <c r="C10" i="6"/>
  <c r="E10" i="6" s="1"/>
  <c r="E21" i="6" s="1"/>
  <c r="F9" i="6"/>
  <c r="D9" i="6"/>
  <c r="D20" i="6" s="1"/>
  <c r="C9" i="6"/>
  <c r="G9" i="6" s="1"/>
  <c r="G20" i="6" s="1"/>
  <c r="C8" i="6"/>
  <c r="G8" i="6" s="1"/>
  <c r="G19" i="6" s="1"/>
  <c r="F7" i="6"/>
  <c r="F18" i="6" s="1"/>
  <c r="C7" i="6"/>
  <c r="E7" i="6" s="1"/>
  <c r="E18" i="6" s="1"/>
  <c r="C6" i="6"/>
  <c r="H6" i="6" s="1"/>
  <c r="H17" i="6" s="1"/>
  <c r="C5" i="6"/>
  <c r="G5" i="6" s="1"/>
  <c r="C11" i="5"/>
  <c r="F11" i="5" s="1"/>
  <c r="F22" i="5" s="1"/>
  <c r="C10" i="5"/>
  <c r="E10" i="5" s="1"/>
  <c r="E21" i="5" s="1"/>
  <c r="C9" i="5"/>
  <c r="H9" i="5" s="1"/>
  <c r="H20" i="5" s="1"/>
  <c r="F8" i="5"/>
  <c r="F19" i="5" s="1"/>
  <c r="D8" i="5"/>
  <c r="D19" i="5" s="1"/>
  <c r="C8" i="5"/>
  <c r="G8" i="5" s="1"/>
  <c r="G19" i="5" s="1"/>
  <c r="C7" i="5"/>
  <c r="F7" i="5" s="1"/>
  <c r="F18" i="5" s="1"/>
  <c r="C6" i="5"/>
  <c r="E6" i="5" s="1"/>
  <c r="E17" i="5" s="1"/>
  <c r="C5" i="5"/>
  <c r="H5" i="5" s="1"/>
  <c r="D11" i="4"/>
  <c r="C11" i="4"/>
  <c r="F11" i="4" s="1"/>
  <c r="F22" i="4" s="1"/>
  <c r="C10" i="4"/>
  <c r="E10" i="4" s="1"/>
  <c r="E21" i="4" s="1"/>
  <c r="E9" i="4"/>
  <c r="E20" i="4" s="1"/>
  <c r="C9" i="4"/>
  <c r="H9" i="4" s="1"/>
  <c r="H20" i="4" s="1"/>
  <c r="C8" i="4"/>
  <c r="G8" i="4" s="1"/>
  <c r="G19" i="4" s="1"/>
  <c r="C7" i="4"/>
  <c r="F7" i="4" s="1"/>
  <c r="F18" i="4" s="1"/>
  <c r="F6" i="4"/>
  <c r="F17" i="4" s="1"/>
  <c r="C6" i="4"/>
  <c r="E6" i="4" s="1"/>
  <c r="E17" i="4" s="1"/>
  <c r="F5" i="4"/>
  <c r="F16" i="4" s="1"/>
  <c r="C5" i="4"/>
  <c r="H5" i="4" s="1"/>
  <c r="C11" i="3"/>
  <c r="F11" i="3" s="1"/>
  <c r="F22" i="3" s="1"/>
  <c r="C10" i="3"/>
  <c r="G10" i="3" s="1"/>
  <c r="G21" i="3" s="1"/>
  <c r="C9" i="3"/>
  <c r="H9" i="3" s="1"/>
  <c r="H20" i="3" s="1"/>
  <c r="C8" i="3"/>
  <c r="G8" i="3" s="1"/>
  <c r="G19" i="3" s="1"/>
  <c r="C7" i="3"/>
  <c r="F7" i="3" s="1"/>
  <c r="F18" i="3" s="1"/>
  <c r="D6" i="3"/>
  <c r="D17" i="3" s="1"/>
  <c r="C6" i="3"/>
  <c r="E6" i="3" s="1"/>
  <c r="E17" i="3" s="1"/>
  <c r="C5" i="3"/>
  <c r="H5" i="3" s="1"/>
  <c r="H22" i="2"/>
  <c r="H21" i="2"/>
  <c r="H20" i="2"/>
  <c r="H19" i="2"/>
  <c r="H18" i="2"/>
  <c r="H17" i="2"/>
  <c r="H16" i="2"/>
  <c r="G22" i="2"/>
  <c r="G21" i="2"/>
  <c r="G20" i="2"/>
  <c r="G19" i="2"/>
  <c r="G18" i="2"/>
  <c r="G17" i="2"/>
  <c r="G16" i="2"/>
  <c r="F22" i="2"/>
  <c r="F21" i="2"/>
  <c r="F20" i="2"/>
  <c r="F19" i="2"/>
  <c r="F18" i="2"/>
  <c r="F17" i="2"/>
  <c r="F16" i="2"/>
  <c r="E22" i="2"/>
  <c r="E21" i="2"/>
  <c r="E20" i="2"/>
  <c r="I20" i="2" s="1"/>
  <c r="E19" i="2"/>
  <c r="E18" i="2"/>
  <c r="E17" i="2"/>
  <c r="E16" i="2"/>
  <c r="D18" i="2"/>
  <c r="I18" i="2" s="1"/>
  <c r="D22" i="2"/>
  <c r="I22" i="2" s="1"/>
  <c r="D11" i="2"/>
  <c r="D21" i="2"/>
  <c r="I21" i="2" s="1"/>
  <c r="D20" i="2"/>
  <c r="D19" i="2"/>
  <c r="I19" i="2" s="1"/>
  <c r="D17" i="2"/>
  <c r="I17" i="2" s="1"/>
  <c r="D16" i="2"/>
  <c r="I16" i="2" s="1"/>
  <c r="I23" i="2" s="1"/>
  <c r="D5" i="2"/>
  <c r="G11" i="2"/>
  <c r="E11" i="2"/>
  <c r="G9" i="2"/>
  <c r="E9" i="2"/>
  <c r="G7" i="2"/>
  <c r="E7" i="2"/>
  <c r="H5" i="2"/>
  <c r="E5" i="2"/>
  <c r="C11" i="2"/>
  <c r="H11" i="2" s="1"/>
  <c r="C10" i="2"/>
  <c r="E10" i="2" s="1"/>
  <c r="C9" i="2"/>
  <c r="F9" i="2" s="1"/>
  <c r="C8" i="2"/>
  <c r="G8" i="2" s="1"/>
  <c r="C7" i="2"/>
  <c r="C6" i="2"/>
  <c r="E6" i="2" s="1"/>
  <c r="C5" i="2"/>
  <c r="E14" i="1" l="1"/>
  <c r="F6" i="12"/>
  <c r="F17" i="12" s="1"/>
  <c r="E8" i="12"/>
  <c r="E19" i="12" s="1"/>
  <c r="F9" i="12"/>
  <c r="F10" i="12"/>
  <c r="F20" i="12" s="1"/>
  <c r="H16" i="12"/>
  <c r="G7" i="12"/>
  <c r="G18" i="12" s="1"/>
  <c r="G11" i="12"/>
  <c r="G22" i="12" s="1"/>
  <c r="G6" i="12"/>
  <c r="G17" i="12" s="1"/>
  <c r="D7" i="12"/>
  <c r="H7" i="12"/>
  <c r="H18" i="12" s="1"/>
  <c r="I8" i="12"/>
  <c r="G10" i="12"/>
  <c r="G21" i="12" s="1"/>
  <c r="D11" i="12"/>
  <c r="H11" i="12"/>
  <c r="H22" i="12" s="1"/>
  <c r="F21" i="12"/>
  <c r="G5" i="12"/>
  <c r="D6" i="12"/>
  <c r="H6" i="12"/>
  <c r="H17" i="12" s="1"/>
  <c r="E7" i="12"/>
  <c r="E18" i="12" s="1"/>
  <c r="F8" i="12"/>
  <c r="F19" i="12" s="1"/>
  <c r="G9" i="12"/>
  <c r="G20" i="12" s="1"/>
  <c r="D10" i="12"/>
  <c r="H10" i="12"/>
  <c r="H21" i="12" s="1"/>
  <c r="E11" i="12"/>
  <c r="E22" i="12" s="1"/>
  <c r="D5" i="12"/>
  <c r="D9" i="12"/>
  <c r="E5" i="11"/>
  <c r="E16" i="11" s="1"/>
  <c r="F6" i="11"/>
  <c r="F17" i="11" s="1"/>
  <c r="D8" i="11"/>
  <c r="D19" i="11" s="1"/>
  <c r="E9" i="11"/>
  <c r="E20" i="11" s="1"/>
  <c r="F10" i="11"/>
  <c r="F20" i="11" s="1"/>
  <c r="H6" i="11"/>
  <c r="H17" i="11" s="1"/>
  <c r="F8" i="11"/>
  <c r="F19" i="11" s="1"/>
  <c r="H10" i="11"/>
  <c r="H21" i="11" s="1"/>
  <c r="E10" i="11"/>
  <c r="E21" i="11" s="1"/>
  <c r="H16" i="11"/>
  <c r="G7" i="11"/>
  <c r="G18" i="11" s="1"/>
  <c r="G11" i="11"/>
  <c r="G22" i="11" s="1"/>
  <c r="F5" i="11"/>
  <c r="D7" i="11"/>
  <c r="H7" i="11"/>
  <c r="H18" i="11" s="1"/>
  <c r="E8" i="11"/>
  <c r="E19" i="11" s="1"/>
  <c r="I19" i="11" s="1"/>
  <c r="I8" i="11"/>
  <c r="F9" i="11"/>
  <c r="D11" i="11"/>
  <c r="H11" i="11"/>
  <c r="H22" i="11" s="1"/>
  <c r="F21" i="11"/>
  <c r="E11" i="11"/>
  <c r="E22" i="11" s="1"/>
  <c r="G5" i="11"/>
  <c r="E7" i="11"/>
  <c r="E18" i="11" s="1"/>
  <c r="G9" i="11"/>
  <c r="G20" i="11" s="1"/>
  <c r="D5" i="11"/>
  <c r="D9" i="11"/>
  <c r="I10" i="11"/>
  <c r="E9" i="10"/>
  <c r="E20" i="10" s="1"/>
  <c r="H5" i="10"/>
  <c r="F7" i="10"/>
  <c r="F18" i="10" s="1"/>
  <c r="H9" i="10"/>
  <c r="H20" i="10" s="1"/>
  <c r="F11" i="10"/>
  <c r="F22" i="10" s="1"/>
  <c r="G16" i="10"/>
  <c r="I5" i="10"/>
  <c r="F6" i="10"/>
  <c r="F17" i="10" s="1"/>
  <c r="G7" i="10"/>
  <c r="G18" i="10" s="1"/>
  <c r="D8" i="10"/>
  <c r="H8" i="10"/>
  <c r="H19" i="10" s="1"/>
  <c r="I9" i="10"/>
  <c r="F10" i="10"/>
  <c r="G11" i="10"/>
  <c r="G22" i="10" s="1"/>
  <c r="G6" i="10"/>
  <c r="G17" i="10" s="1"/>
  <c r="G10" i="10"/>
  <c r="G21" i="10" s="1"/>
  <c r="F12" i="10"/>
  <c r="D16" i="10"/>
  <c r="H16" i="10"/>
  <c r="D18" i="10"/>
  <c r="D22" i="10"/>
  <c r="I22" i="10" s="1"/>
  <c r="D6" i="10"/>
  <c r="H6" i="10"/>
  <c r="H17" i="10" s="1"/>
  <c r="F8" i="10"/>
  <c r="F19" i="10" s="1"/>
  <c r="D10" i="10"/>
  <c r="H10" i="10"/>
  <c r="H21" i="10" s="1"/>
  <c r="H5" i="9"/>
  <c r="H16" i="9" s="1"/>
  <c r="F7" i="9"/>
  <c r="F18" i="9" s="1"/>
  <c r="H9" i="9"/>
  <c r="H20" i="9" s="1"/>
  <c r="F11" i="9"/>
  <c r="F22" i="9" s="1"/>
  <c r="I7" i="9"/>
  <c r="G16" i="9"/>
  <c r="I5" i="9"/>
  <c r="F6" i="9"/>
  <c r="F17" i="9" s="1"/>
  <c r="G7" i="9"/>
  <c r="G18" i="9" s="1"/>
  <c r="D8" i="9"/>
  <c r="H8" i="9"/>
  <c r="H19" i="9" s="1"/>
  <c r="F10" i="9"/>
  <c r="G11" i="9"/>
  <c r="G22" i="9" s="1"/>
  <c r="E12" i="9"/>
  <c r="G6" i="9"/>
  <c r="G17" i="9" s="1"/>
  <c r="G10" i="9"/>
  <c r="G21" i="9" s="1"/>
  <c r="D16" i="9"/>
  <c r="D18" i="9"/>
  <c r="D22" i="9"/>
  <c r="I22" i="9" s="1"/>
  <c r="D6" i="9"/>
  <c r="H6" i="9"/>
  <c r="H17" i="9" s="1"/>
  <c r="F8" i="9"/>
  <c r="F19" i="9" s="1"/>
  <c r="D10" i="9"/>
  <c r="H10" i="9"/>
  <c r="H21" i="9" s="1"/>
  <c r="D5" i="8"/>
  <c r="E6" i="8"/>
  <c r="E17" i="8" s="1"/>
  <c r="E7" i="8"/>
  <c r="E18" i="8" s="1"/>
  <c r="D9" i="8"/>
  <c r="D20" i="8" s="1"/>
  <c r="E10" i="8"/>
  <c r="E11" i="8"/>
  <c r="E22" i="8" s="1"/>
  <c r="H5" i="8"/>
  <c r="F6" i="8"/>
  <c r="F17" i="8" s="1"/>
  <c r="F7" i="8"/>
  <c r="F18" i="8" s="1"/>
  <c r="H9" i="8"/>
  <c r="H20" i="8" s="1"/>
  <c r="F10" i="8"/>
  <c r="F11" i="8"/>
  <c r="F22" i="8" s="1"/>
  <c r="H6" i="8"/>
  <c r="H17" i="8" s="1"/>
  <c r="H10" i="8"/>
  <c r="H21" i="8" s="1"/>
  <c r="G16" i="8"/>
  <c r="I10" i="8"/>
  <c r="E5" i="8"/>
  <c r="G7" i="8"/>
  <c r="G18" i="8" s="1"/>
  <c r="H8" i="8"/>
  <c r="H19" i="8" s="1"/>
  <c r="E21" i="8"/>
  <c r="I6" i="8"/>
  <c r="D8" i="8"/>
  <c r="E9" i="8"/>
  <c r="E20" i="8" s="1"/>
  <c r="G11" i="8"/>
  <c r="G22" i="8" s="1"/>
  <c r="F5" i="8"/>
  <c r="D7" i="8"/>
  <c r="E8" i="8"/>
  <c r="E19" i="8" s="1"/>
  <c r="F9" i="8"/>
  <c r="I9" i="8" s="1"/>
  <c r="D11" i="8"/>
  <c r="D16" i="8"/>
  <c r="H16" i="8"/>
  <c r="F8" i="8"/>
  <c r="F19" i="8" s="1"/>
  <c r="E5" i="7"/>
  <c r="E16" i="7" s="1"/>
  <c r="H8" i="7"/>
  <c r="H19" i="7" s="1"/>
  <c r="F5" i="7"/>
  <c r="F16" i="7" s="1"/>
  <c r="D8" i="7"/>
  <c r="D19" i="7" s="1"/>
  <c r="F10" i="7"/>
  <c r="F20" i="7" s="1"/>
  <c r="E8" i="7"/>
  <c r="E19" i="7" s="1"/>
  <c r="I19" i="7" s="1"/>
  <c r="H16" i="7"/>
  <c r="F6" i="7"/>
  <c r="F17" i="7" s="1"/>
  <c r="G7" i="7"/>
  <c r="G18" i="7" s="1"/>
  <c r="G11" i="7"/>
  <c r="G22" i="7" s="1"/>
  <c r="G6" i="7"/>
  <c r="G17" i="7" s="1"/>
  <c r="D7" i="7"/>
  <c r="H7" i="7"/>
  <c r="H18" i="7" s="1"/>
  <c r="I8" i="7"/>
  <c r="G10" i="7"/>
  <c r="G21" i="7" s="1"/>
  <c r="D11" i="7"/>
  <c r="H11" i="7"/>
  <c r="H22" i="7" s="1"/>
  <c r="F21" i="7"/>
  <c r="G5" i="7"/>
  <c r="D6" i="7"/>
  <c r="H6" i="7"/>
  <c r="H17" i="7" s="1"/>
  <c r="E7" i="7"/>
  <c r="E18" i="7" s="1"/>
  <c r="G9" i="7"/>
  <c r="G20" i="7" s="1"/>
  <c r="D10" i="7"/>
  <c r="H10" i="7"/>
  <c r="H21" i="7" s="1"/>
  <c r="E11" i="7"/>
  <c r="E22" i="7" s="1"/>
  <c r="D5" i="7"/>
  <c r="D9" i="7"/>
  <c r="H5" i="6"/>
  <c r="D5" i="6"/>
  <c r="H7" i="6"/>
  <c r="H18" i="6" s="1"/>
  <c r="E9" i="6"/>
  <c r="E20" i="6" s="1"/>
  <c r="E5" i="6"/>
  <c r="E16" i="6" s="1"/>
  <c r="F5" i="6"/>
  <c r="F16" i="6" s="1"/>
  <c r="D7" i="6"/>
  <c r="D18" i="6" s="1"/>
  <c r="I18" i="6" s="1"/>
  <c r="H9" i="6"/>
  <c r="H20" i="6" s="1"/>
  <c r="F11" i="6"/>
  <c r="F22" i="6" s="1"/>
  <c r="G16" i="6"/>
  <c r="E6" i="6"/>
  <c r="E17" i="6" s="1"/>
  <c r="I5" i="6"/>
  <c r="F6" i="6"/>
  <c r="F17" i="6" s="1"/>
  <c r="G7" i="6"/>
  <c r="G18" i="6" s="1"/>
  <c r="D8" i="6"/>
  <c r="H8" i="6"/>
  <c r="H19" i="6" s="1"/>
  <c r="I9" i="6"/>
  <c r="F10" i="6"/>
  <c r="G11" i="6"/>
  <c r="G22" i="6" s="1"/>
  <c r="G6" i="6"/>
  <c r="G17" i="6" s="1"/>
  <c r="G10" i="6"/>
  <c r="G21" i="6" s="1"/>
  <c r="F12" i="6"/>
  <c r="D16" i="6"/>
  <c r="H16" i="6"/>
  <c r="D22" i="6"/>
  <c r="I22" i="6" s="1"/>
  <c r="E8" i="6"/>
  <c r="E19" i="6" s="1"/>
  <c r="D6" i="6"/>
  <c r="F8" i="6"/>
  <c r="F19" i="6" s="1"/>
  <c r="D10" i="6"/>
  <c r="H10" i="6"/>
  <c r="H21" i="6" s="1"/>
  <c r="F6" i="5"/>
  <c r="F17" i="5" s="1"/>
  <c r="F10" i="5"/>
  <c r="F20" i="5" s="1"/>
  <c r="E5" i="5"/>
  <c r="E16" i="5" s="1"/>
  <c r="H6" i="5"/>
  <c r="H17" i="5" s="1"/>
  <c r="E8" i="5"/>
  <c r="E19" i="5" s="1"/>
  <c r="E9" i="5"/>
  <c r="E20" i="5" s="1"/>
  <c r="H10" i="5"/>
  <c r="H21" i="5" s="1"/>
  <c r="D6" i="5"/>
  <c r="D17" i="5" s="1"/>
  <c r="H8" i="5"/>
  <c r="H19" i="5" s="1"/>
  <c r="D10" i="5"/>
  <c r="D21" i="5" s="1"/>
  <c r="H16" i="5"/>
  <c r="F5" i="5"/>
  <c r="G6" i="5"/>
  <c r="G17" i="5" s="1"/>
  <c r="D7" i="5"/>
  <c r="H7" i="5"/>
  <c r="H18" i="5" s="1"/>
  <c r="I8" i="5"/>
  <c r="F9" i="5"/>
  <c r="G10" i="5"/>
  <c r="G21" i="5" s="1"/>
  <c r="D11" i="5"/>
  <c r="H11" i="5"/>
  <c r="H22" i="5" s="1"/>
  <c r="F21" i="5"/>
  <c r="G7" i="5"/>
  <c r="G18" i="5" s="1"/>
  <c r="G11" i="5"/>
  <c r="G22" i="5" s="1"/>
  <c r="G5" i="5"/>
  <c r="E7" i="5"/>
  <c r="E18" i="5" s="1"/>
  <c r="G9" i="5"/>
  <c r="G20" i="5" s="1"/>
  <c r="E11" i="5"/>
  <c r="E22" i="5" s="1"/>
  <c r="D5" i="5"/>
  <c r="D9" i="5"/>
  <c r="I10" i="5"/>
  <c r="H8" i="4"/>
  <c r="H19" i="4" s="1"/>
  <c r="D8" i="4"/>
  <c r="D19" i="4" s="1"/>
  <c r="E8" i="4"/>
  <c r="E19" i="4" s="1"/>
  <c r="E5" i="4"/>
  <c r="E16" i="4" s="1"/>
  <c r="F8" i="4"/>
  <c r="F19" i="4" s="1"/>
  <c r="F9" i="4"/>
  <c r="H11" i="4"/>
  <c r="H22" i="4" s="1"/>
  <c r="H16" i="4"/>
  <c r="G7" i="4"/>
  <c r="G18" i="4" s="1"/>
  <c r="F10" i="4"/>
  <c r="G11" i="4"/>
  <c r="G22" i="4" s="1"/>
  <c r="H7" i="4"/>
  <c r="H18" i="4" s="1"/>
  <c r="G6" i="4"/>
  <c r="G17" i="4" s="1"/>
  <c r="G10" i="4"/>
  <c r="G21" i="4" s="1"/>
  <c r="F12" i="4"/>
  <c r="D22" i="4"/>
  <c r="G5" i="4"/>
  <c r="D6" i="4"/>
  <c r="H6" i="4"/>
  <c r="H17" i="4" s="1"/>
  <c r="E7" i="4"/>
  <c r="E18" i="4" s="1"/>
  <c r="G9" i="4"/>
  <c r="G20" i="4" s="1"/>
  <c r="D10" i="4"/>
  <c r="H10" i="4"/>
  <c r="H21" i="4" s="1"/>
  <c r="E11" i="4"/>
  <c r="E22" i="4" s="1"/>
  <c r="D7" i="4"/>
  <c r="D5" i="4"/>
  <c r="D9" i="4"/>
  <c r="H6" i="3"/>
  <c r="H17" i="3" s="1"/>
  <c r="F8" i="3"/>
  <c r="F19" i="3" s="1"/>
  <c r="E10" i="3"/>
  <c r="E21" i="3" s="1"/>
  <c r="F10" i="3"/>
  <c r="F20" i="3" s="1"/>
  <c r="H10" i="3"/>
  <c r="H21" i="3" s="1"/>
  <c r="F6" i="3"/>
  <c r="F17" i="3" s="1"/>
  <c r="D8" i="3"/>
  <c r="D19" i="3" s="1"/>
  <c r="D10" i="3"/>
  <c r="D21" i="3" s="1"/>
  <c r="H16" i="3"/>
  <c r="E5" i="3"/>
  <c r="G7" i="3"/>
  <c r="G18" i="3" s="1"/>
  <c r="H8" i="3"/>
  <c r="H19" i="3" s="1"/>
  <c r="E9" i="3"/>
  <c r="E20" i="3" s="1"/>
  <c r="G11" i="3"/>
  <c r="G22" i="3" s="1"/>
  <c r="F5" i="3"/>
  <c r="G6" i="3"/>
  <c r="G17" i="3" s="1"/>
  <c r="D7" i="3"/>
  <c r="H7" i="3"/>
  <c r="H18" i="3" s="1"/>
  <c r="E8" i="3"/>
  <c r="E19" i="3" s="1"/>
  <c r="F9" i="3"/>
  <c r="D11" i="3"/>
  <c r="H11" i="3"/>
  <c r="H22" i="3" s="1"/>
  <c r="F21" i="3"/>
  <c r="G5" i="3"/>
  <c r="E7" i="3"/>
  <c r="E18" i="3" s="1"/>
  <c r="G9" i="3"/>
  <c r="G20" i="3" s="1"/>
  <c r="E11" i="3"/>
  <c r="E22" i="3" s="1"/>
  <c r="D5" i="3"/>
  <c r="D9" i="3"/>
  <c r="F6" i="2"/>
  <c r="D8" i="2"/>
  <c r="H8" i="2"/>
  <c r="F10" i="2"/>
  <c r="G5" i="2"/>
  <c r="G6" i="2"/>
  <c r="F7" i="2"/>
  <c r="I7" i="2" s="1"/>
  <c r="E8" i="2"/>
  <c r="E12" i="2" s="1"/>
  <c r="D9" i="2"/>
  <c r="H9" i="2"/>
  <c r="G10" i="2"/>
  <c r="F11" i="2"/>
  <c r="H6" i="2"/>
  <c r="D6" i="2"/>
  <c r="F8" i="2"/>
  <c r="D10" i="2"/>
  <c r="H10" i="2"/>
  <c r="F5" i="2"/>
  <c r="D7" i="2"/>
  <c r="H7" i="2"/>
  <c r="I11" i="2"/>
  <c r="I6" i="2"/>
  <c r="I5" i="2"/>
  <c r="D12" i="2"/>
  <c r="I18" i="9" l="1"/>
  <c r="I17" i="8"/>
  <c r="I19" i="4"/>
  <c r="I19" i="12"/>
  <c r="I21" i="11"/>
  <c r="I17" i="11"/>
  <c r="I19" i="5"/>
  <c r="F12" i="12"/>
  <c r="G12" i="12"/>
  <c r="G16" i="12"/>
  <c r="I11" i="12"/>
  <c r="D22" i="12"/>
  <c r="I22" i="12" s="1"/>
  <c r="I7" i="12"/>
  <c r="D18" i="12"/>
  <c r="I18" i="12" s="1"/>
  <c r="D20" i="12"/>
  <c r="I20" i="12" s="1"/>
  <c r="I9" i="12"/>
  <c r="D21" i="12"/>
  <c r="I21" i="12" s="1"/>
  <c r="I10" i="12"/>
  <c r="E12" i="12"/>
  <c r="H12" i="12"/>
  <c r="D12" i="12"/>
  <c r="D16" i="12"/>
  <c r="I16" i="12" s="1"/>
  <c r="I5" i="12"/>
  <c r="D17" i="12"/>
  <c r="I17" i="12" s="1"/>
  <c r="I6" i="12"/>
  <c r="I6" i="11"/>
  <c r="D20" i="11"/>
  <c r="I20" i="11" s="1"/>
  <c r="I9" i="11"/>
  <c r="E12" i="11"/>
  <c r="H12" i="11"/>
  <c r="F16" i="11"/>
  <c r="F12" i="11"/>
  <c r="G12" i="11"/>
  <c r="G16" i="11"/>
  <c r="I11" i="11"/>
  <c r="D22" i="11"/>
  <c r="I22" i="11" s="1"/>
  <c r="D12" i="11"/>
  <c r="D16" i="11"/>
  <c r="I5" i="11"/>
  <c r="I7" i="11"/>
  <c r="D18" i="11"/>
  <c r="I18" i="11" s="1"/>
  <c r="I17" i="3"/>
  <c r="E12" i="10"/>
  <c r="D12" i="10"/>
  <c r="I18" i="10"/>
  <c r="I7" i="10"/>
  <c r="D17" i="10"/>
  <c r="I17" i="10" s="1"/>
  <c r="I6" i="10"/>
  <c r="I16" i="10"/>
  <c r="I11" i="10"/>
  <c r="H12" i="10"/>
  <c r="D21" i="10"/>
  <c r="I10" i="10"/>
  <c r="D19" i="10"/>
  <c r="I19" i="10" s="1"/>
  <c r="I8" i="10"/>
  <c r="F20" i="10"/>
  <c r="I20" i="10" s="1"/>
  <c r="F21" i="10"/>
  <c r="G12" i="10"/>
  <c r="I9" i="9"/>
  <c r="F12" i="9"/>
  <c r="D12" i="9"/>
  <c r="D17" i="9"/>
  <c r="I17" i="9" s="1"/>
  <c r="I6" i="9"/>
  <c r="I16" i="9"/>
  <c r="I11" i="9"/>
  <c r="D21" i="9"/>
  <c r="I10" i="9"/>
  <c r="H12" i="9"/>
  <c r="D19" i="9"/>
  <c r="I19" i="9" s="1"/>
  <c r="I8" i="9"/>
  <c r="F20" i="9"/>
  <c r="I20" i="9" s="1"/>
  <c r="F21" i="9"/>
  <c r="G12" i="9"/>
  <c r="I12" i="9" s="1"/>
  <c r="D12" i="8"/>
  <c r="G12" i="8"/>
  <c r="F21" i="8"/>
  <c r="I21" i="8" s="1"/>
  <c r="F20" i="8"/>
  <c r="I20" i="8" s="1"/>
  <c r="E16" i="8"/>
  <c r="E12" i="8"/>
  <c r="I7" i="8"/>
  <c r="D18" i="8"/>
  <c r="I18" i="8" s="1"/>
  <c r="H12" i="8"/>
  <c r="D19" i="8"/>
  <c r="I19" i="8" s="1"/>
  <c r="I8" i="8"/>
  <c r="I11" i="8"/>
  <c r="D22" i="8"/>
  <c r="I22" i="8" s="1"/>
  <c r="F16" i="8"/>
  <c r="F12" i="8"/>
  <c r="I5" i="8"/>
  <c r="F12" i="7"/>
  <c r="E12" i="7"/>
  <c r="D12" i="7"/>
  <c r="I12" i="7" s="1"/>
  <c r="D16" i="7"/>
  <c r="I5" i="7"/>
  <c r="G12" i="7"/>
  <c r="G16" i="7"/>
  <c r="I11" i="7"/>
  <c r="D22" i="7"/>
  <c r="I22" i="7" s="1"/>
  <c r="H12" i="7"/>
  <c r="D20" i="7"/>
  <c r="I20" i="7" s="1"/>
  <c r="I9" i="7"/>
  <c r="D21" i="7"/>
  <c r="I21" i="7" s="1"/>
  <c r="I10" i="7"/>
  <c r="D17" i="7"/>
  <c r="I17" i="7" s="1"/>
  <c r="I6" i="7"/>
  <c r="I7" i="7"/>
  <c r="D18" i="7"/>
  <c r="I18" i="7" s="1"/>
  <c r="I16" i="6"/>
  <c r="H12" i="6"/>
  <c r="D21" i="6"/>
  <c r="I10" i="6"/>
  <c r="F20" i="6"/>
  <c r="I20" i="6" s="1"/>
  <c r="F21" i="6"/>
  <c r="D17" i="6"/>
  <c r="I17" i="6" s="1"/>
  <c r="I6" i="6"/>
  <c r="I11" i="6"/>
  <c r="D19" i="6"/>
  <c r="I19" i="6" s="1"/>
  <c r="I8" i="6"/>
  <c r="I7" i="6"/>
  <c r="E12" i="6"/>
  <c r="D12" i="6"/>
  <c r="I12" i="6" s="1"/>
  <c r="G12" i="6"/>
  <c r="I21" i="5"/>
  <c r="I17" i="5"/>
  <c r="D20" i="5"/>
  <c r="I20" i="5" s="1"/>
  <c r="I9" i="5"/>
  <c r="I11" i="5"/>
  <c r="D22" i="5"/>
  <c r="I22" i="5" s="1"/>
  <c r="I6" i="5"/>
  <c r="I7" i="5"/>
  <c r="D18" i="5"/>
  <c r="I18" i="5" s="1"/>
  <c r="D12" i="5"/>
  <c r="I5" i="5"/>
  <c r="D16" i="5"/>
  <c r="G12" i="5"/>
  <c r="G16" i="5"/>
  <c r="H12" i="5"/>
  <c r="E12" i="5"/>
  <c r="F16" i="5"/>
  <c r="F12" i="5"/>
  <c r="I8" i="4"/>
  <c r="D20" i="4"/>
  <c r="I9" i="4"/>
  <c r="D12" i="4"/>
  <c r="D16" i="4"/>
  <c r="I5" i="4"/>
  <c r="D21" i="4"/>
  <c r="I10" i="4"/>
  <c r="D17" i="4"/>
  <c r="I17" i="4" s="1"/>
  <c r="I6" i="4"/>
  <c r="E12" i="4"/>
  <c r="I11" i="4"/>
  <c r="I7" i="4"/>
  <c r="D18" i="4"/>
  <c r="I18" i="4" s="1"/>
  <c r="G12" i="4"/>
  <c r="G16" i="4"/>
  <c r="I22" i="4"/>
  <c r="F20" i="4"/>
  <c r="F21" i="4"/>
  <c r="H12" i="4"/>
  <c r="I10" i="3"/>
  <c r="I21" i="3"/>
  <c r="I19" i="3"/>
  <c r="I6" i="3"/>
  <c r="D12" i="3"/>
  <c r="D16" i="3"/>
  <c r="I5" i="3"/>
  <c r="G12" i="3"/>
  <c r="G16" i="3"/>
  <c r="I7" i="3"/>
  <c r="D18" i="3"/>
  <c r="I18" i="3" s="1"/>
  <c r="I8" i="3"/>
  <c r="D20" i="3"/>
  <c r="I20" i="3" s="1"/>
  <c r="I9" i="3"/>
  <c r="F16" i="3"/>
  <c r="F12" i="3"/>
  <c r="H12" i="3"/>
  <c r="I11" i="3"/>
  <c r="D22" i="3"/>
  <c r="I22" i="3" s="1"/>
  <c r="E16" i="3"/>
  <c r="E12" i="3"/>
  <c r="H12" i="2"/>
  <c r="I10" i="2"/>
  <c r="G12" i="2"/>
  <c r="I8" i="2"/>
  <c r="I9" i="2"/>
  <c r="F12" i="2"/>
  <c r="I21" i="6" l="1"/>
  <c r="I23" i="6" s="1"/>
  <c r="I12" i="12"/>
  <c r="I23" i="12"/>
  <c r="I16" i="11"/>
  <c r="I23" i="11" s="1"/>
  <c r="I12" i="11"/>
  <c r="I12" i="10"/>
  <c r="I21" i="10"/>
  <c r="I23" i="10" s="1"/>
  <c r="I21" i="9"/>
  <c r="I23" i="9" s="1"/>
  <c r="I16" i="8"/>
  <c r="I23" i="8" s="1"/>
  <c r="I12" i="8"/>
  <c r="I16" i="7"/>
  <c r="I23" i="7" s="1"/>
  <c r="I12" i="5"/>
  <c r="I16" i="5"/>
  <c r="I23" i="5" s="1"/>
  <c r="I20" i="4"/>
  <c r="I16" i="4"/>
  <c r="I12" i="4"/>
  <c r="I21" i="4"/>
  <c r="I12" i="3"/>
  <c r="I16" i="3"/>
  <c r="I23" i="3" s="1"/>
  <c r="I12" i="2"/>
  <c r="I23" i="4" l="1"/>
</calcChain>
</file>

<file path=xl/sharedStrings.xml><?xml version="1.0" encoding="utf-8"?>
<sst xmlns="http://schemas.openxmlformats.org/spreadsheetml/2006/main" count="513" uniqueCount="67">
  <si>
    <t>Anthem Blue Cross</t>
  </si>
  <si>
    <t>Blue Shield of California</t>
  </si>
  <si>
    <t>Chinese Community Health Plan</t>
  </si>
  <si>
    <t>Contra Costa Health Plan</t>
  </si>
  <si>
    <t>Health Net</t>
  </si>
  <si>
    <t>Kaiser</t>
  </si>
  <si>
    <t>L.A. Care Health Plan</t>
  </si>
  <si>
    <t>Molina Healthcare</t>
  </si>
  <si>
    <t>Sharp Health Plan</t>
  </si>
  <si>
    <t>Valley Health Plan</t>
  </si>
  <si>
    <t>Western Health Advantage</t>
  </si>
  <si>
    <t>Age</t>
  </si>
  <si>
    <t>&lt;18</t>
  </si>
  <si>
    <t>18 to 25</t>
  </si>
  <si>
    <t>26 to 34</t>
  </si>
  <si>
    <t>35 to 44</t>
  </si>
  <si>
    <t>45 to 54</t>
  </si>
  <si>
    <t>55 to 64</t>
  </si>
  <si>
    <t>65 plus</t>
  </si>
  <si>
    <t>Distribution</t>
  </si>
  <si>
    <t>Carrier Enrollment</t>
  </si>
  <si>
    <t>Total</t>
  </si>
  <si>
    <t>Minimum Coverage</t>
  </si>
  <si>
    <t>Silver</t>
  </si>
  <si>
    <t>Gold</t>
  </si>
  <si>
    <t>Platinum</t>
  </si>
  <si>
    <t>Premium by Age</t>
  </si>
  <si>
    <t>&gt;65</t>
  </si>
  <si>
    <t>Plan Distribution</t>
  </si>
  <si>
    <t>Bronze</t>
  </si>
  <si>
    <t>Percentage</t>
  </si>
  <si>
    <t>Cross Total</t>
  </si>
  <si>
    <t>Blue Shield of California Region 16</t>
  </si>
  <si>
    <t>Bronze in non H.S.A plans</t>
  </si>
  <si>
    <t>Estimated Monthly Premium Revenue by Age and Plan</t>
  </si>
  <si>
    <t>Totals</t>
  </si>
  <si>
    <t>Covered California Enrollment</t>
  </si>
  <si>
    <t>Plan</t>
  </si>
  <si>
    <t>L.A. Care</t>
  </si>
  <si>
    <t>Molina</t>
  </si>
  <si>
    <t>Western Health Advantage Region 3</t>
  </si>
  <si>
    <t>Chinese Community Health Plan San Francisco rates.</t>
  </si>
  <si>
    <t>Health Net Region 15 PPO plan rates</t>
  </si>
  <si>
    <t>Anthem Blue Cross Region 16 EPO</t>
  </si>
  <si>
    <t>Kaiser region 16 rates</t>
  </si>
  <si>
    <t>Molina Region 16</t>
  </si>
  <si>
    <t>Contra Costa Health Plan zip code 94506</t>
  </si>
  <si>
    <t>Sharp Health Plan zip code 91911, lowest rate of HMO 1 or 2 when offered</t>
  </si>
  <si>
    <t>Valley Health Plan, Santa Clara County zip code 95131</t>
  </si>
  <si>
    <t>Monthly Premiums</t>
  </si>
  <si>
    <t>L.A. Care Region 16 rates</t>
  </si>
  <si>
    <t>Members</t>
  </si>
  <si>
    <t>Agent Enrolled</t>
  </si>
  <si>
    <t>Monthly Agent Premiums</t>
  </si>
  <si>
    <t>Agent Monthly Commissions</t>
  </si>
  <si>
    <t xml:space="preserve">Covered California data from </t>
  </si>
  <si>
    <t>Open Enrollment Summary Press Release</t>
  </si>
  <si>
    <t>Expanded Medi-Cal</t>
  </si>
  <si>
    <t>Anthem</t>
  </si>
  <si>
    <t>Blue Shield</t>
  </si>
  <si>
    <t>Carrier</t>
  </si>
  <si>
    <t>Dollars</t>
  </si>
  <si>
    <t>Catastrophic</t>
  </si>
  <si>
    <t xml:space="preserve">   </t>
  </si>
  <si>
    <t xml:space="preserve">  </t>
  </si>
  <si>
    <t>unknown</t>
  </si>
  <si>
    <t>Chinese Community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</si>
</sst>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10" fontId="0" fillId="0" borderId="0" xfId="0" applyNumberFormat="1"/>
    <xf numFmtId="1" fontId="0" fillId="0" borderId="0" xfId="0" applyNumberFormat="1"/>
    <xf numFmtId="4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4" fontId="0" fillId="0" borderId="2" xfId="0" applyNumberFormat="1" applyBorder="1"/>
    <xf numFmtId="10" fontId="0" fillId="0" borderId="0" xfId="0" applyNumberFormat="1" applyAlignment="1">
      <alignment horizontal="center"/>
    </xf>
    <xf numFmtId="0" fontId="0" fillId="0" borderId="1" xfId="0" applyBorder="1" applyAlignment="1"/>
    <xf numFmtId="3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wrapText="1"/>
    </xf>
    <xf numFmtId="0" fontId="2" fillId="0" borderId="0" xfId="0" applyFont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Enrollment</a:t>
            </a:r>
            <a:r>
              <a:rPr lang="en-US" baseline="0"/>
              <a:t> by Age Range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solidFill>
                <a:srgbClr val="002060"/>
              </a:solidFill>
            </a:ln>
          </c:spPr>
          <c:invertIfNegative val="0"/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&lt; 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Totals!$A$22:$A$28</c:f>
              <c:strCache>
                <c:ptCount val="7"/>
                <c:pt idx="0">
                  <c:v>&lt;18</c:v>
                </c:pt>
                <c:pt idx="1">
                  <c:v>18 to 25</c:v>
                </c:pt>
                <c:pt idx="2">
                  <c:v>26 to 34</c:v>
                </c:pt>
                <c:pt idx="3">
                  <c:v>35 to 44</c:v>
                </c:pt>
                <c:pt idx="4">
                  <c:v>45 to 54</c:v>
                </c:pt>
                <c:pt idx="5">
                  <c:v>55 to 64</c:v>
                </c:pt>
                <c:pt idx="6">
                  <c:v>65 plus</c:v>
                </c:pt>
              </c:strCache>
            </c:strRef>
          </c:cat>
          <c:val>
            <c:numRef>
              <c:f>Totals!$B$22:$B$28</c:f>
              <c:numCache>
                <c:formatCode>0.00%</c:formatCode>
                <c:ptCount val="7"/>
                <c:pt idx="0">
                  <c:v>5.5899999999999998E-2</c:v>
                </c:pt>
                <c:pt idx="1">
                  <c:v>0.1159</c:v>
                </c:pt>
                <c:pt idx="2">
                  <c:v>0.17269999999999999</c:v>
                </c:pt>
                <c:pt idx="3">
                  <c:v>0.1711</c:v>
                </c:pt>
                <c:pt idx="4">
                  <c:v>0.2424</c:v>
                </c:pt>
                <c:pt idx="5">
                  <c:v>0.24110000000000001</c:v>
                </c:pt>
                <c:pt idx="6">
                  <c:v>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65056"/>
        <c:axId val="133624192"/>
      </c:barChart>
      <c:catAx>
        <c:axId val="133565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624192"/>
        <c:crosses val="autoZero"/>
        <c:auto val="1"/>
        <c:lblAlgn val="ctr"/>
        <c:lblOffset val="100"/>
        <c:noMultiLvlLbl val="0"/>
      </c:catAx>
      <c:valAx>
        <c:axId val="13362419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  <a:r>
                  <a:rPr lang="en-US" baseline="0"/>
                  <a:t> of total enrollment</a:t>
                </a:r>
                <a:endParaRPr lang="en-US"/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crossAx val="13356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Plan Selection Distribution</a:t>
            </a:r>
          </a:p>
        </c:rich>
      </c:tx>
      <c:layout>
        <c:manualLayout>
          <c:xMode val="edge"/>
          <c:yMode val="edge"/>
          <c:x val="0.1666992824527071"/>
          <c:y val="2.030044660982541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Totals!$B$30</c:f>
              <c:strCache>
                <c:ptCount val="1"/>
                <c:pt idx="0">
                  <c:v>Distribution</c:v>
                </c:pt>
              </c:strCache>
            </c:strRef>
          </c:tx>
          <c:invertIfNegative val="0"/>
          <c:cat>
            <c:strRef>
              <c:f>Totals!$A$31:$A$35</c:f>
              <c:strCache>
                <c:ptCount val="5"/>
                <c:pt idx="0">
                  <c:v>Minimum Coverage</c:v>
                </c:pt>
                <c:pt idx="1">
                  <c:v>Bronze</c:v>
                </c:pt>
                <c:pt idx="2">
                  <c:v>Silver</c:v>
                </c:pt>
                <c:pt idx="3">
                  <c:v>Gold</c:v>
                </c:pt>
                <c:pt idx="4">
                  <c:v>Platinum</c:v>
                </c:pt>
              </c:strCache>
            </c:strRef>
          </c:cat>
          <c:val>
            <c:numRef>
              <c:f>Totals!$B$31:$B$35</c:f>
              <c:numCache>
                <c:formatCode>0.00%</c:formatCode>
                <c:ptCount val="5"/>
                <c:pt idx="0">
                  <c:v>1.41E-2</c:v>
                </c:pt>
                <c:pt idx="1">
                  <c:v>0.25740000000000002</c:v>
                </c:pt>
                <c:pt idx="2">
                  <c:v>0.61670000000000003</c:v>
                </c:pt>
                <c:pt idx="3">
                  <c:v>5.9700000000000003E-2</c:v>
                </c:pt>
                <c:pt idx="4">
                  <c:v>5.21E-2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75744"/>
        <c:axId val="133777280"/>
      </c:barChart>
      <c:catAx>
        <c:axId val="133775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77280"/>
        <c:crosses val="autoZero"/>
        <c:auto val="1"/>
        <c:lblAlgn val="ctr"/>
        <c:lblOffset val="100"/>
        <c:noMultiLvlLbl val="0"/>
      </c:catAx>
      <c:valAx>
        <c:axId val="1337772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3377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Estimated Premium Revenue per Month</a:t>
            </a:r>
          </a:p>
        </c:rich>
      </c:tx>
      <c:layout>
        <c:manualLayout>
          <c:xMode val="edge"/>
          <c:yMode val="edge"/>
          <c:x val="0.1407985564304462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Totals!$J$21</c:f>
              <c:strCache>
                <c:ptCount val="1"/>
                <c:pt idx="0">
                  <c:v>Dollars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Totals!$I$22:$I$25</c:f>
              <c:strCache>
                <c:ptCount val="4"/>
                <c:pt idx="0">
                  <c:v>Anthem</c:v>
                </c:pt>
                <c:pt idx="1">
                  <c:v>Blue Shield</c:v>
                </c:pt>
                <c:pt idx="2">
                  <c:v>Health Net</c:v>
                </c:pt>
                <c:pt idx="3">
                  <c:v>Kaiser</c:v>
                </c:pt>
              </c:strCache>
            </c:strRef>
          </c:cat>
          <c:val>
            <c:numRef>
              <c:f>Totals!$J$22:$J$25</c:f>
              <c:numCache>
                <c:formatCode>"$"#,##0</c:formatCode>
                <c:ptCount val="4"/>
                <c:pt idx="0">
                  <c:v>178</c:v>
                </c:pt>
                <c:pt idx="1">
                  <c:v>157</c:v>
                </c:pt>
                <c:pt idx="2">
                  <c:v>116</c:v>
                </c:pt>
                <c:pt idx="3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01472"/>
        <c:axId val="133803008"/>
      </c:barChart>
      <c:catAx>
        <c:axId val="133801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133803008"/>
        <c:crosses val="autoZero"/>
        <c:auto val="1"/>
        <c:lblAlgn val="ctr"/>
        <c:lblOffset val="100"/>
        <c:noMultiLvlLbl val="0"/>
      </c:catAx>
      <c:valAx>
        <c:axId val="133803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Millions of Dollars</a:t>
                </a:r>
              </a:p>
            </c:rich>
          </c:tx>
          <c:layout/>
          <c:overlay val="0"/>
        </c:title>
        <c:numFmt formatCode="&quot;$&quot;#,##0" sourceLinked="1"/>
        <c:majorTickMark val="none"/>
        <c:minorTickMark val="none"/>
        <c:tickLblPos val="nextTo"/>
        <c:crossAx val="13380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320040</xdr:colOff>
      <xdr:row>40</xdr:row>
      <xdr:rowOff>57150</xdr:rowOff>
    </xdr:from>
    <xdr:to>
      <xdr:col>7</xdr:col>
      <xdr:colOff>327660</xdr:colOff>
      <xdr:row>58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121920</xdr:colOff>
      <xdr:row>40</xdr:row>
      <xdr:rowOff>57150</xdr:rowOff>
    </xdr:from>
    <xdr:to>
      <xdr:col>2</xdr:col>
      <xdr:colOff>922020</xdr:colOff>
      <xdr:row>57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22860</xdr:colOff>
      <xdr:row>19</xdr:row>
      <xdr:rowOff>133350</xdr:rowOff>
    </xdr:from>
    <xdr:to>
      <xdr:col>7</xdr:col>
      <xdr:colOff>312420</xdr:colOff>
      <xdr:row>34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G15" sqref="G15"/>
    </sheetView>
  </sheetViews>
  <sheetFormatPr defaultRowHeight="14.4" x14ac:dyDescent="0.3"/>
  <cols>
    <col min="1" max="1" width="23.5546875" customWidth="1"/>
    <col min="2" max="2" width="12.44140625" customWidth="1"/>
    <col min="3" max="3" width="15.33203125" customWidth="1"/>
    <col min="4" max="4" width="11.88671875" customWidth="1"/>
    <col min="5" max="5" width="16.21875" customWidth="1"/>
    <col min="6" max="6" width="13.88671875" customWidth="1"/>
  </cols>
  <sheetData>
    <row r="1" spans="1:8" s="11" customFormat="1" ht="28.8" x14ac:dyDescent="0.3">
      <c r="A1" s="11" t="s">
        <v>64</v>
      </c>
      <c r="B1" s="12" t="s">
        <v>51</v>
      </c>
      <c r="C1" s="12" t="s">
        <v>49</v>
      </c>
      <c r="D1" s="12" t="s">
        <v>52</v>
      </c>
      <c r="E1" s="12" t="s">
        <v>53</v>
      </c>
      <c r="F1" s="12" t="s">
        <v>54</v>
      </c>
      <c r="H1" s="12"/>
    </row>
    <row r="2" spans="1:8" x14ac:dyDescent="0.3">
      <c r="A2" t="s">
        <v>64</v>
      </c>
      <c r="B2" t="s">
        <v>64</v>
      </c>
      <c r="C2" t="s">
        <v>64</v>
      </c>
      <c r="D2" s="15">
        <v>0.39</v>
      </c>
      <c r="E2" s="15">
        <v>0.39</v>
      </c>
      <c r="F2" t="s">
        <v>64</v>
      </c>
      <c r="H2" s="10"/>
    </row>
    <row r="3" spans="1:8" x14ac:dyDescent="0.3">
      <c r="A3" t="s">
        <v>0</v>
      </c>
      <c r="B3" s="1">
        <v>425058</v>
      </c>
      <c r="C3" s="6">
        <f>Anthem!$I$23</f>
        <v>177892823.25270391</v>
      </c>
      <c r="D3" s="1">
        <f>B3*$D$2</f>
        <v>165772.62</v>
      </c>
      <c r="E3" s="6">
        <f>C3*$E$2</f>
        <v>69378201.068554521</v>
      </c>
      <c r="F3" s="6">
        <v>2983914</v>
      </c>
      <c r="H3" s="6"/>
    </row>
    <row r="4" spans="1:8" x14ac:dyDescent="0.3">
      <c r="A4" t="s">
        <v>1</v>
      </c>
      <c r="B4" s="1">
        <v>381457</v>
      </c>
      <c r="C4" s="6">
        <f>BSC!$I$23</f>
        <v>156628332.77751261</v>
      </c>
      <c r="D4" s="1">
        <f t="shared" ref="D4:D13" si="0">B4*$D$2</f>
        <v>148768.23000000001</v>
      </c>
      <c r="E4" s="6">
        <f t="shared" ref="E4:E13" si="1">C4*$E$2</f>
        <v>61085049.783229917</v>
      </c>
      <c r="F4" s="6">
        <v>2443401.9900000002</v>
      </c>
      <c r="H4" s="6"/>
    </row>
    <row r="5" spans="1:8" x14ac:dyDescent="0.3">
      <c r="A5" t="s">
        <v>66</v>
      </c>
      <c r="B5" s="1">
        <v>14306</v>
      </c>
      <c r="C5" s="6">
        <f>CCHP!$I$23</f>
        <v>6541106.8686094815</v>
      </c>
      <c r="D5" s="1">
        <f t="shared" si="0"/>
        <v>5579.34</v>
      </c>
      <c r="E5" s="6">
        <f t="shared" si="1"/>
        <v>2551031.6787576978</v>
      </c>
      <c r="F5" s="6">
        <v>111580</v>
      </c>
      <c r="H5" s="6"/>
    </row>
    <row r="6" spans="1:8" x14ac:dyDescent="0.3">
      <c r="A6" t="s">
        <v>3</v>
      </c>
      <c r="B6" s="1">
        <v>1091</v>
      </c>
      <c r="C6" s="6">
        <f>ContraCosta!$I$23</f>
        <v>546942.18097536999</v>
      </c>
      <c r="D6" s="1">
        <f t="shared" si="0"/>
        <v>425.49</v>
      </c>
      <c r="E6" s="6">
        <f t="shared" si="1"/>
        <v>213307.4505803943</v>
      </c>
      <c r="F6" s="30" t="s">
        <v>65</v>
      </c>
      <c r="H6" s="6"/>
    </row>
    <row r="7" spans="1:8" x14ac:dyDescent="0.3">
      <c r="A7" t="s">
        <v>4</v>
      </c>
      <c r="B7" s="1">
        <v>264079</v>
      </c>
      <c r="C7" s="6">
        <f>HealthNet!$I$23</f>
        <v>115634307.08226474</v>
      </c>
      <c r="D7" s="1">
        <f t="shared" si="0"/>
        <v>102990.81</v>
      </c>
      <c r="E7" s="6">
        <f t="shared" si="1"/>
        <v>45097379.762083247</v>
      </c>
      <c r="F7" s="6">
        <v>2312686.14</v>
      </c>
      <c r="H7" s="6"/>
    </row>
    <row r="8" spans="1:8" x14ac:dyDescent="0.3">
      <c r="A8" t="s">
        <v>5</v>
      </c>
      <c r="B8" s="1">
        <v>241098</v>
      </c>
      <c r="C8" s="6">
        <f>Kaiser!$I$23</f>
        <v>109496567.43058178</v>
      </c>
      <c r="D8" s="1">
        <f t="shared" si="0"/>
        <v>94028.22</v>
      </c>
      <c r="E8" s="6">
        <f t="shared" si="1"/>
        <v>42703661.297926895</v>
      </c>
      <c r="F8" s="6">
        <v>783566.67</v>
      </c>
      <c r="H8" s="6"/>
    </row>
    <row r="9" spans="1:8" x14ac:dyDescent="0.3">
      <c r="A9" t="s">
        <v>6</v>
      </c>
      <c r="B9" s="1">
        <v>38124</v>
      </c>
      <c r="C9" s="6">
        <f>LACare!$I$23</f>
        <v>13969498.124985842</v>
      </c>
      <c r="D9" s="1">
        <f t="shared" si="0"/>
        <v>14868.36</v>
      </c>
      <c r="E9" s="6">
        <f t="shared" si="1"/>
        <v>5448104.2687444789</v>
      </c>
      <c r="F9" s="6">
        <v>381367</v>
      </c>
      <c r="H9" s="6"/>
    </row>
    <row r="10" spans="1:8" x14ac:dyDescent="0.3">
      <c r="A10" t="s">
        <v>7</v>
      </c>
      <c r="B10" s="1">
        <v>11731</v>
      </c>
      <c r="C10" s="6">
        <f>Molina!$I$23</f>
        <v>4262178.3475954905</v>
      </c>
      <c r="D10" s="1">
        <f t="shared" si="0"/>
        <v>4575.09</v>
      </c>
      <c r="E10" s="6">
        <f t="shared" si="1"/>
        <v>1662249.5555622415</v>
      </c>
      <c r="F10" s="6">
        <v>99735</v>
      </c>
      <c r="H10" s="6"/>
    </row>
    <row r="11" spans="1:8" x14ac:dyDescent="0.3">
      <c r="A11" t="s">
        <v>8</v>
      </c>
      <c r="B11" s="1">
        <v>13087</v>
      </c>
      <c r="C11" s="6">
        <f>Sharp!$I$23</f>
        <v>5738610.6360595804</v>
      </c>
      <c r="D11" s="1">
        <f t="shared" si="0"/>
        <v>5103.93</v>
      </c>
      <c r="E11" s="6">
        <f t="shared" si="1"/>
        <v>2238058.1480632364</v>
      </c>
      <c r="F11" s="6">
        <v>89522</v>
      </c>
      <c r="H11" s="6"/>
    </row>
    <row r="12" spans="1:8" x14ac:dyDescent="0.3">
      <c r="A12" t="s">
        <v>9</v>
      </c>
      <c r="B12" s="1">
        <v>1891</v>
      </c>
      <c r="C12" s="6">
        <f>Valley!$I$23</f>
        <v>904035.74040218</v>
      </c>
      <c r="D12" s="1">
        <f t="shared" si="0"/>
        <v>737.49</v>
      </c>
      <c r="E12" s="6">
        <f t="shared" si="1"/>
        <v>352573.9387568502</v>
      </c>
      <c r="F12" s="30" t="s">
        <v>65</v>
      </c>
      <c r="H12" s="6"/>
    </row>
    <row r="13" spans="1:8" x14ac:dyDescent="0.3">
      <c r="A13" t="s">
        <v>10</v>
      </c>
      <c r="B13" s="16">
        <v>4007</v>
      </c>
      <c r="C13" s="17">
        <f>WHA!$I$23</f>
        <v>2219122.3015175392</v>
      </c>
      <c r="D13" s="16">
        <f t="shared" si="0"/>
        <v>1562.73</v>
      </c>
      <c r="E13" s="17">
        <f t="shared" si="1"/>
        <v>865457.69759184029</v>
      </c>
      <c r="F13" s="17">
        <v>34618.31</v>
      </c>
      <c r="H13" s="6"/>
    </row>
    <row r="14" spans="1:8" x14ac:dyDescent="0.3">
      <c r="A14" s="14" t="s">
        <v>35</v>
      </c>
      <c r="B14" s="1">
        <f>SUM(B3:B13)</f>
        <v>1395929</v>
      </c>
      <c r="C14" s="6">
        <f t="shared" ref="C14:F14" si="2">SUM(C3:C13)</f>
        <v>593833524.74320841</v>
      </c>
      <c r="D14" s="1">
        <f t="shared" si="2"/>
        <v>544412.30999999994</v>
      </c>
      <c r="E14" s="6">
        <f t="shared" si="2"/>
        <v>231595074.64985132</v>
      </c>
      <c r="F14" s="6">
        <f t="shared" si="2"/>
        <v>9240391.1100000013</v>
      </c>
      <c r="H14" s="6"/>
    </row>
    <row r="15" spans="1:8" x14ac:dyDescent="0.3">
      <c r="A15" t="s">
        <v>64</v>
      </c>
      <c r="B15" s="1" t="s">
        <v>64</v>
      </c>
      <c r="C15" s="6" t="s">
        <v>64</v>
      </c>
      <c r="D15" s="1" t="s">
        <v>64</v>
      </c>
      <c r="E15" s="6" t="s">
        <v>64</v>
      </c>
      <c r="F15" s="6" t="s">
        <v>64</v>
      </c>
      <c r="H15" s="6"/>
    </row>
    <row r="16" spans="1:8" x14ac:dyDescent="0.3">
      <c r="A16" t="s">
        <v>57</v>
      </c>
      <c r="B16" s="1">
        <v>1900000</v>
      </c>
      <c r="C16" s="6">
        <v>1160900000</v>
      </c>
      <c r="D16" s="1" t="s">
        <v>64</v>
      </c>
      <c r="E16" s="6" t="s">
        <v>64</v>
      </c>
      <c r="F16" s="6" t="s">
        <v>64</v>
      </c>
      <c r="H16" s="6"/>
    </row>
    <row r="17" spans="1:10" x14ac:dyDescent="0.3">
      <c r="A17" t="s">
        <v>64</v>
      </c>
      <c r="B17" s="1" t="s">
        <v>64</v>
      </c>
      <c r="C17" s="6" t="s">
        <v>64</v>
      </c>
      <c r="D17" s="1"/>
      <c r="E17" s="6"/>
      <c r="F17" s="6"/>
      <c r="H17" s="6"/>
    </row>
    <row r="18" spans="1:10" x14ac:dyDescent="0.3">
      <c r="A18" t="s">
        <v>64</v>
      </c>
      <c r="B18" s="19" t="s">
        <v>21</v>
      </c>
      <c r="C18" s="20">
        <f>C14+C16</f>
        <v>1754733524.7432084</v>
      </c>
      <c r="D18" s="1"/>
      <c r="E18" s="6"/>
      <c r="F18" s="6"/>
      <c r="H18" s="6"/>
    </row>
    <row r="19" spans="1:10" x14ac:dyDescent="0.3">
      <c r="B19" s="1"/>
      <c r="C19" s="6"/>
      <c r="D19" s="1"/>
      <c r="E19" s="6"/>
      <c r="F19" s="6"/>
    </row>
    <row r="20" spans="1:10" x14ac:dyDescent="0.3">
      <c r="A20" t="s">
        <v>36</v>
      </c>
    </row>
    <row r="21" spans="1:10" x14ac:dyDescent="0.3">
      <c r="A21" s="13" t="s">
        <v>11</v>
      </c>
      <c r="B21" s="13" t="s">
        <v>19</v>
      </c>
      <c r="I21" t="s">
        <v>60</v>
      </c>
      <c r="J21" t="s">
        <v>61</v>
      </c>
    </row>
    <row r="22" spans="1:10" x14ac:dyDescent="0.3">
      <c r="A22" s="10" t="s">
        <v>12</v>
      </c>
      <c r="B22" s="2">
        <v>5.5899999999999998E-2</v>
      </c>
      <c r="I22" t="s">
        <v>58</v>
      </c>
      <c r="J22" s="6">
        <v>178</v>
      </c>
    </row>
    <row r="23" spans="1:10" x14ac:dyDescent="0.3">
      <c r="A23" s="10" t="s">
        <v>13</v>
      </c>
      <c r="B23" s="2">
        <v>0.1159</v>
      </c>
      <c r="D23" s="2"/>
      <c r="I23" t="s">
        <v>59</v>
      </c>
      <c r="J23" s="6">
        <v>157</v>
      </c>
    </row>
    <row r="24" spans="1:10" x14ac:dyDescent="0.3">
      <c r="A24" s="10" t="s">
        <v>14</v>
      </c>
      <c r="B24" s="2">
        <v>0.17269999999999999</v>
      </c>
      <c r="D24" s="2"/>
      <c r="I24" t="s">
        <v>4</v>
      </c>
      <c r="J24" s="6">
        <v>116</v>
      </c>
    </row>
    <row r="25" spans="1:10" x14ac:dyDescent="0.3">
      <c r="A25" s="10" t="s">
        <v>15</v>
      </c>
      <c r="B25" s="2">
        <v>0.1711</v>
      </c>
      <c r="D25" s="2"/>
      <c r="I25" t="s">
        <v>5</v>
      </c>
      <c r="J25" s="6">
        <v>110</v>
      </c>
    </row>
    <row r="26" spans="1:10" x14ac:dyDescent="0.3">
      <c r="A26" s="10" t="s">
        <v>16</v>
      </c>
      <c r="B26" s="2">
        <v>0.2424</v>
      </c>
      <c r="D26" s="2"/>
    </row>
    <row r="27" spans="1:10" x14ac:dyDescent="0.3">
      <c r="A27" s="10" t="s">
        <v>17</v>
      </c>
      <c r="B27" s="2">
        <v>0.24110000000000001</v>
      </c>
      <c r="D27" s="2"/>
    </row>
    <row r="28" spans="1:10" x14ac:dyDescent="0.3">
      <c r="A28" s="10" t="s">
        <v>18</v>
      </c>
      <c r="B28" s="2">
        <v>1E-3</v>
      </c>
      <c r="D28" s="2"/>
    </row>
    <row r="30" spans="1:10" x14ac:dyDescent="0.3">
      <c r="A30" s="13" t="s">
        <v>37</v>
      </c>
      <c r="B30" s="13" t="s">
        <v>19</v>
      </c>
    </row>
    <row r="31" spans="1:10" x14ac:dyDescent="0.3">
      <c r="A31" s="10" t="s">
        <v>22</v>
      </c>
      <c r="B31" s="2">
        <v>1.41E-2</v>
      </c>
    </row>
    <row r="32" spans="1:10" x14ac:dyDescent="0.3">
      <c r="A32" s="10" t="s">
        <v>29</v>
      </c>
      <c r="B32" s="2">
        <v>0.25740000000000002</v>
      </c>
    </row>
    <row r="33" spans="1:2" x14ac:dyDescent="0.3">
      <c r="A33" s="10" t="s">
        <v>23</v>
      </c>
      <c r="B33" s="2">
        <v>0.61670000000000003</v>
      </c>
    </row>
    <row r="34" spans="1:2" x14ac:dyDescent="0.3">
      <c r="A34" s="10" t="s">
        <v>24</v>
      </c>
      <c r="B34" s="2">
        <v>5.9700000000000003E-2</v>
      </c>
    </row>
    <row r="35" spans="1:2" x14ac:dyDescent="0.3">
      <c r="A35" s="10" t="s">
        <v>25</v>
      </c>
      <c r="B35" s="2">
        <v>5.21E-2</v>
      </c>
    </row>
    <row r="37" spans="1:2" x14ac:dyDescent="0.3">
      <c r="A37" s="18" t="s">
        <v>55</v>
      </c>
    </row>
    <row r="38" spans="1:2" x14ac:dyDescent="0.3">
      <c r="A38" s="18" t="s">
        <v>56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9" sqref="A29"/>
    </sheetView>
  </sheetViews>
  <sheetFormatPr defaultRowHeight="14.4" x14ac:dyDescent="0.3"/>
  <cols>
    <col min="2" max="9" width="15.5546875" customWidth="1"/>
  </cols>
  <sheetData>
    <row r="1" spans="1:9" x14ac:dyDescent="0.3">
      <c r="A1" t="s">
        <v>8</v>
      </c>
    </row>
    <row r="2" spans="1:9" x14ac:dyDescent="0.3">
      <c r="F2" t="s">
        <v>28</v>
      </c>
    </row>
    <row r="3" spans="1:9" x14ac:dyDescent="0.3">
      <c r="A3" t="s">
        <v>11</v>
      </c>
      <c r="B3" s="10" t="s">
        <v>19</v>
      </c>
      <c r="C3" s="10" t="s">
        <v>20</v>
      </c>
      <c r="D3" s="29" t="s">
        <v>62</v>
      </c>
      <c r="E3" s="5" t="s">
        <v>29</v>
      </c>
      <c r="F3" s="5" t="s">
        <v>23</v>
      </c>
      <c r="G3" s="5" t="s">
        <v>24</v>
      </c>
      <c r="H3" s="5" t="s">
        <v>25</v>
      </c>
      <c r="I3" s="5" t="s">
        <v>31</v>
      </c>
    </row>
    <row r="4" spans="1:9" x14ac:dyDescent="0.3">
      <c r="B4" s="7" t="s">
        <v>30</v>
      </c>
      <c r="C4" s="8">
        <v>13087</v>
      </c>
      <c r="D4" s="9">
        <v>1.41E-2</v>
      </c>
      <c r="E4" s="9">
        <v>0.25740000000000002</v>
      </c>
      <c r="F4" s="9">
        <v>0.61670000000000003</v>
      </c>
      <c r="G4" s="9">
        <v>5.9700000000000003E-2</v>
      </c>
      <c r="H4" s="9">
        <v>5.21E-2</v>
      </c>
      <c r="I4" s="9"/>
    </row>
    <row r="5" spans="1:9" x14ac:dyDescent="0.3">
      <c r="A5" t="s">
        <v>12</v>
      </c>
      <c r="B5" s="2">
        <v>5.5899999999999998E-2</v>
      </c>
      <c r="C5" s="1">
        <f>B5*$C$4</f>
        <v>731.56330000000003</v>
      </c>
      <c r="D5" s="4">
        <f t="shared" ref="D5:D11" si="0">C5*$D$4</f>
        <v>10.315042529999999</v>
      </c>
      <c r="E5" s="4">
        <f t="shared" ref="E5:E11" si="1">C5*$E$4</f>
        <v>188.30439342000003</v>
      </c>
      <c r="F5" s="4">
        <f t="shared" ref="F5:F11" si="2">C5*$F$4</f>
        <v>451.15508711000001</v>
      </c>
      <c r="G5" s="4">
        <f t="shared" ref="G5:G11" si="3">C5*$G$4</f>
        <v>43.674329010000001</v>
      </c>
      <c r="H5" s="4">
        <f t="shared" ref="H5:H11" si="4">C5*$H$4</f>
        <v>38.114447930000004</v>
      </c>
      <c r="I5" s="1">
        <f>SUM(D5:H5)</f>
        <v>731.56330000000003</v>
      </c>
    </row>
    <row r="6" spans="1:9" x14ac:dyDescent="0.3">
      <c r="A6" t="s">
        <v>13</v>
      </c>
      <c r="B6" s="2">
        <v>0.1159</v>
      </c>
      <c r="C6" s="1">
        <f t="shared" ref="C6:C11" si="5">B6*$C$4</f>
        <v>1516.7833000000001</v>
      </c>
      <c r="D6" s="4">
        <f t="shared" si="0"/>
        <v>21.386644530000002</v>
      </c>
      <c r="E6" s="4">
        <f t="shared" si="1"/>
        <v>390.42002142000007</v>
      </c>
      <c r="F6" s="4">
        <f t="shared" si="2"/>
        <v>935.40026111000009</v>
      </c>
      <c r="G6" s="4">
        <f t="shared" si="3"/>
        <v>90.551963010000009</v>
      </c>
      <c r="H6" s="4">
        <f t="shared" si="4"/>
        <v>79.024409930000004</v>
      </c>
      <c r="I6" s="1">
        <f t="shared" ref="I6:I11" si="6">SUM(D6:H6)</f>
        <v>1516.7833000000003</v>
      </c>
    </row>
    <row r="7" spans="1:9" x14ac:dyDescent="0.3">
      <c r="A7" t="s">
        <v>14</v>
      </c>
      <c r="B7" s="2">
        <v>0.17269999999999999</v>
      </c>
      <c r="C7" s="1">
        <f t="shared" si="5"/>
        <v>2260.1248999999998</v>
      </c>
      <c r="D7" s="4">
        <f t="shared" si="0"/>
        <v>31.867761089999995</v>
      </c>
      <c r="E7" s="4">
        <f t="shared" si="1"/>
        <v>581.75614926000003</v>
      </c>
      <c r="F7" s="4">
        <f t="shared" si="2"/>
        <v>1393.8190258299999</v>
      </c>
      <c r="G7" s="4">
        <f t="shared" si="3"/>
        <v>134.92945652999998</v>
      </c>
      <c r="H7" s="4">
        <f t="shared" si="4"/>
        <v>117.75250729</v>
      </c>
      <c r="I7" s="1">
        <f t="shared" si="6"/>
        <v>2260.1248999999998</v>
      </c>
    </row>
    <row r="8" spans="1:9" x14ac:dyDescent="0.3">
      <c r="A8" t="s">
        <v>15</v>
      </c>
      <c r="B8" s="2">
        <v>0.1711</v>
      </c>
      <c r="C8" s="1">
        <f t="shared" si="5"/>
        <v>2239.1857</v>
      </c>
      <c r="D8" s="4">
        <f t="shared" si="0"/>
        <v>31.572518370000001</v>
      </c>
      <c r="E8" s="4">
        <f t="shared" si="1"/>
        <v>576.36639918000003</v>
      </c>
      <c r="F8" s="4">
        <f t="shared" si="2"/>
        <v>1380.9058211900001</v>
      </c>
      <c r="G8" s="4">
        <f t="shared" si="3"/>
        <v>133.67938629</v>
      </c>
      <c r="H8" s="4">
        <f t="shared" si="4"/>
        <v>116.66157497</v>
      </c>
      <c r="I8" s="1">
        <f t="shared" si="6"/>
        <v>2239.1857</v>
      </c>
    </row>
    <row r="9" spans="1:9" x14ac:dyDescent="0.3">
      <c r="A9" t="s">
        <v>16</v>
      </c>
      <c r="B9" s="2">
        <v>0.2424</v>
      </c>
      <c r="C9" s="1">
        <f t="shared" si="5"/>
        <v>3172.2888000000003</v>
      </c>
      <c r="D9" s="4">
        <f t="shared" si="0"/>
        <v>44.729272080000001</v>
      </c>
      <c r="E9" s="4">
        <f t="shared" si="1"/>
        <v>816.54713712000012</v>
      </c>
      <c r="F9" s="4">
        <f t="shared" si="2"/>
        <v>1956.3505029600003</v>
      </c>
      <c r="G9" s="4">
        <f t="shared" si="3"/>
        <v>189.38564136000002</v>
      </c>
      <c r="H9" s="4">
        <f t="shared" si="4"/>
        <v>165.27624648000003</v>
      </c>
      <c r="I9" s="1">
        <f t="shared" si="6"/>
        <v>3172.2888000000003</v>
      </c>
    </row>
    <row r="10" spans="1:9" x14ac:dyDescent="0.3">
      <c r="A10" t="s">
        <v>17</v>
      </c>
      <c r="B10" s="2">
        <v>0.24110000000000001</v>
      </c>
      <c r="C10" s="1">
        <f t="shared" si="5"/>
        <v>3155.2757000000001</v>
      </c>
      <c r="D10" s="4">
        <f t="shared" si="0"/>
        <v>44.489387370000003</v>
      </c>
      <c r="E10" s="4">
        <f t="shared" si="1"/>
        <v>812.16796518000012</v>
      </c>
      <c r="F10" s="4">
        <f t="shared" si="2"/>
        <v>1945.8585241900003</v>
      </c>
      <c r="G10" s="4">
        <f t="shared" si="3"/>
        <v>188.36995929000003</v>
      </c>
      <c r="H10" s="4">
        <f t="shared" si="4"/>
        <v>164.38986397000002</v>
      </c>
      <c r="I10" s="1">
        <f t="shared" si="6"/>
        <v>3155.2757000000006</v>
      </c>
    </row>
    <row r="11" spans="1:9" x14ac:dyDescent="0.3">
      <c r="A11" t="s">
        <v>18</v>
      </c>
      <c r="B11" s="2">
        <v>1E-3</v>
      </c>
      <c r="C11" s="1">
        <f t="shared" si="5"/>
        <v>13.087</v>
      </c>
      <c r="D11" s="4">
        <f t="shared" si="0"/>
        <v>0.18452669999999999</v>
      </c>
      <c r="E11" s="4">
        <f t="shared" si="1"/>
        <v>3.3685938000000002</v>
      </c>
      <c r="F11" s="4">
        <f t="shared" si="2"/>
        <v>8.0707529000000005</v>
      </c>
      <c r="G11" s="4">
        <f t="shared" si="3"/>
        <v>0.78129389999999999</v>
      </c>
      <c r="H11" s="4">
        <f t="shared" si="4"/>
        <v>0.68183269999999996</v>
      </c>
      <c r="I11" s="1">
        <f t="shared" si="6"/>
        <v>13.087</v>
      </c>
    </row>
    <row r="12" spans="1:9" x14ac:dyDescent="0.3">
      <c r="D12" s="1">
        <f>SUM(D5:D11)</f>
        <v>184.54515266999999</v>
      </c>
      <c r="E12" s="1">
        <f t="shared" ref="E12:H12" si="7">SUM(E5:E11)</f>
        <v>3368.9306593800002</v>
      </c>
      <c r="F12" s="1">
        <f t="shared" si="7"/>
        <v>8071.5599752900007</v>
      </c>
      <c r="G12" s="1">
        <f t="shared" si="7"/>
        <v>781.37202939000008</v>
      </c>
      <c r="H12" s="1">
        <f t="shared" si="7"/>
        <v>681.90088327000001</v>
      </c>
      <c r="I12" s="1">
        <f>SUM(D12:H12)</f>
        <v>13088.308700000001</v>
      </c>
    </row>
    <row r="13" spans="1:9" x14ac:dyDescent="0.3">
      <c r="D13" s="1"/>
      <c r="E13" s="1"/>
      <c r="F13" s="1"/>
      <c r="G13" s="1"/>
      <c r="H13" s="1"/>
      <c r="I13" s="1"/>
    </row>
    <row r="14" spans="1:9" x14ac:dyDescent="0.3">
      <c r="C14" t="s">
        <v>34</v>
      </c>
      <c r="D14" s="1"/>
      <c r="E14" s="1"/>
      <c r="F14" s="1"/>
      <c r="G14" s="1"/>
      <c r="H14" s="1"/>
      <c r="I14" s="1"/>
    </row>
    <row r="15" spans="1:9" x14ac:dyDescent="0.3">
      <c r="C15" s="10" t="s">
        <v>11</v>
      </c>
      <c r="D15" s="29" t="s">
        <v>62</v>
      </c>
      <c r="E15" s="5" t="s">
        <v>29</v>
      </c>
      <c r="F15" s="5" t="s">
        <v>23</v>
      </c>
      <c r="G15" s="5" t="s">
        <v>24</v>
      </c>
      <c r="H15" s="5" t="s">
        <v>25</v>
      </c>
      <c r="I15" s="5" t="s">
        <v>35</v>
      </c>
    </row>
    <row r="16" spans="1:9" x14ac:dyDescent="0.3">
      <c r="C16" s="10" t="s">
        <v>12</v>
      </c>
      <c r="D16" s="6">
        <f>$D$5*$B$29</f>
        <v>1227.4900610699999</v>
      </c>
      <c r="E16" s="6">
        <f>$E$5*$B$30</f>
        <v>22408.222816980004</v>
      </c>
      <c r="F16" s="6">
        <f>$F$5*$B$31</f>
        <v>71733.658850489999</v>
      </c>
      <c r="G16" s="6">
        <f>$G$5*$B$32</f>
        <v>7905.0535508100002</v>
      </c>
      <c r="H16" s="6">
        <f>$H$5*$B$33</f>
        <v>7394.2028984200006</v>
      </c>
      <c r="I16" s="6">
        <f>SUM(D16:H16)</f>
        <v>110668.62817777001</v>
      </c>
    </row>
    <row r="17" spans="1:9" x14ac:dyDescent="0.3">
      <c r="C17" s="10">
        <v>25</v>
      </c>
      <c r="D17" s="6">
        <f>$D$6*$C$29</f>
        <v>3999.3025271100005</v>
      </c>
      <c r="E17" s="6">
        <f>$E$6*$C$30</f>
        <v>73008.54400554001</v>
      </c>
      <c r="F17" s="6">
        <f>$F$6*$C$31</f>
        <v>235720.86579972002</v>
      </c>
      <c r="G17" s="6">
        <f>$G$6*$C$32</f>
        <v>25897.861420860001</v>
      </c>
      <c r="H17" s="6">
        <f>$H$6*$C$33</f>
        <v>24181.469438580003</v>
      </c>
      <c r="I17" s="6">
        <f t="shared" ref="I17:I22" si="8">SUM(D17:H17)</f>
        <v>362808.04319181002</v>
      </c>
    </row>
    <row r="18" spans="1:9" x14ac:dyDescent="0.3">
      <c r="C18" s="10">
        <v>34</v>
      </c>
      <c r="D18" s="6">
        <f>$D$7*$D$29</f>
        <v>7233.9817674299984</v>
      </c>
      <c r="E18" s="6">
        <f>$E$7*$D$30</f>
        <v>132058.64588202001</v>
      </c>
      <c r="F18" s="6">
        <f>$F$7*$D$31</f>
        <v>423720.98385231994</v>
      </c>
      <c r="G18" s="6">
        <f>$G$7*$D$32</f>
        <v>46685.591959379992</v>
      </c>
      <c r="H18" s="6">
        <f>$H$7*$D$33</f>
        <v>43568.427697300001</v>
      </c>
      <c r="I18" s="6">
        <f t="shared" si="8"/>
        <v>653267.63115844992</v>
      </c>
    </row>
    <row r="19" spans="1:9" x14ac:dyDescent="0.3">
      <c r="C19" s="10">
        <v>44</v>
      </c>
      <c r="D19" s="6">
        <f>$D$8*$E$29</f>
        <v>8240.4272945699995</v>
      </c>
      <c r="E19" s="6">
        <f>$E$8*$E$30</f>
        <v>150431.63018598</v>
      </c>
      <c r="F19" s="6">
        <f>$F$8*$E$31</f>
        <v>483317.03741650004</v>
      </c>
      <c r="G19" s="6">
        <f>$G$8*$E$32</f>
        <v>53204.395743419998</v>
      </c>
      <c r="H19" s="6">
        <f>$H$8*$E$33</f>
        <v>49581.169362250002</v>
      </c>
      <c r="I19" s="6">
        <f t="shared" si="8"/>
        <v>744774.66000272008</v>
      </c>
    </row>
    <row r="20" spans="1:9" x14ac:dyDescent="0.3">
      <c r="C20" s="10">
        <v>54</v>
      </c>
      <c r="D20" s="6">
        <f>$D$9*$F$29</f>
        <v>17802.250287840001</v>
      </c>
      <c r="E20" s="6">
        <f>$E$9*$F$30</f>
        <v>324985.76057376002</v>
      </c>
      <c r="F20" s="6">
        <f>$F$10*$F$31</f>
        <v>1041034.3104416501</v>
      </c>
      <c r="G20" s="6">
        <f>$G$9*$F$32</f>
        <v>115146.46994688001</v>
      </c>
      <c r="H20" s="6">
        <f>$H$9*$F$33</f>
        <v>107429.56021200001</v>
      </c>
      <c r="I20" s="6">
        <f t="shared" si="8"/>
        <v>1606398.3514621302</v>
      </c>
    </row>
    <row r="21" spans="1:9" x14ac:dyDescent="0.3">
      <c r="C21" s="10">
        <v>64</v>
      </c>
      <c r="D21" s="6">
        <f>$D$10*$G$29</f>
        <v>24869.567539830001</v>
      </c>
      <c r="E21" s="6">
        <f>$E$10*$G$30</f>
        <v>454001.89253562008</v>
      </c>
      <c r="F21" s="6">
        <f>$F$10*$G$31</f>
        <v>1461339.7516666902</v>
      </c>
      <c r="G21" s="6">
        <f>$G$10*$G$32</f>
        <v>161056.31519295002</v>
      </c>
      <c r="H21" s="6">
        <f>$H$10*$G$33</f>
        <v>150087.94580461003</v>
      </c>
      <c r="I21" s="6">
        <f t="shared" si="8"/>
        <v>2251355.4727397002</v>
      </c>
    </row>
    <row r="22" spans="1:9" x14ac:dyDescent="0.3">
      <c r="C22" s="10" t="s">
        <v>27</v>
      </c>
      <c r="D22" s="6">
        <f>$D$11*$H$29</f>
        <v>103.15042529999999</v>
      </c>
      <c r="E22" s="6">
        <f>$E$11*$H$30</f>
        <v>1883.0439342000002</v>
      </c>
      <c r="F22" s="6">
        <f>$F$11*$H$31</f>
        <v>6061.1354279000006</v>
      </c>
      <c r="G22" s="6">
        <f>$G$11*$H$32</f>
        <v>668.00628449999999</v>
      </c>
      <c r="H22" s="6">
        <f>$H$11*$H$33</f>
        <v>622.51325509999992</v>
      </c>
      <c r="I22" s="6">
        <f t="shared" si="8"/>
        <v>9337.8493270000017</v>
      </c>
    </row>
    <row r="23" spans="1:9" x14ac:dyDescent="0.3">
      <c r="H23" t="s">
        <v>21</v>
      </c>
      <c r="I23" s="6">
        <f>SUM(I16:I22)</f>
        <v>5738610.6360595804</v>
      </c>
    </row>
    <row r="27" spans="1:9" x14ac:dyDescent="0.3">
      <c r="A27" t="s">
        <v>26</v>
      </c>
    </row>
    <row r="28" spans="1:9" x14ac:dyDescent="0.3">
      <c r="B28" s="5" t="s">
        <v>12</v>
      </c>
      <c r="C28" s="5">
        <v>25</v>
      </c>
      <c r="D28" s="5">
        <v>34</v>
      </c>
      <c r="E28" s="5">
        <v>44</v>
      </c>
      <c r="F28" s="5">
        <v>54</v>
      </c>
      <c r="G28" s="5">
        <v>64</v>
      </c>
      <c r="H28" s="5" t="s">
        <v>27</v>
      </c>
    </row>
    <row r="29" spans="1:9" x14ac:dyDescent="0.3">
      <c r="A29" s="29" t="s">
        <v>62</v>
      </c>
      <c r="B29" s="4">
        <v>119</v>
      </c>
      <c r="C29" s="4">
        <v>187</v>
      </c>
      <c r="D29" s="4">
        <v>227</v>
      </c>
      <c r="E29" s="4">
        <v>261</v>
      </c>
      <c r="F29" s="4">
        <v>398</v>
      </c>
      <c r="G29" s="4">
        <v>559</v>
      </c>
      <c r="H29" s="4">
        <v>559</v>
      </c>
    </row>
    <row r="30" spans="1:9" x14ac:dyDescent="0.3">
      <c r="A30" t="s">
        <v>29</v>
      </c>
      <c r="B30" s="4">
        <v>119</v>
      </c>
      <c r="C30" s="4">
        <v>187</v>
      </c>
      <c r="D30" s="4">
        <v>227</v>
      </c>
      <c r="E30" s="4">
        <v>261</v>
      </c>
      <c r="F30" s="4">
        <v>398</v>
      </c>
      <c r="G30" s="4">
        <v>559</v>
      </c>
      <c r="H30" s="4">
        <v>559</v>
      </c>
    </row>
    <row r="31" spans="1:9" x14ac:dyDescent="0.3">
      <c r="A31" t="s">
        <v>23</v>
      </c>
      <c r="B31" s="4">
        <v>159</v>
      </c>
      <c r="C31" s="4">
        <v>252</v>
      </c>
      <c r="D31" s="4">
        <v>304</v>
      </c>
      <c r="E31" s="4">
        <v>350</v>
      </c>
      <c r="F31" s="4">
        <v>535</v>
      </c>
      <c r="G31" s="4">
        <v>751</v>
      </c>
      <c r="H31" s="4">
        <v>751</v>
      </c>
    </row>
    <row r="32" spans="1:9" x14ac:dyDescent="0.3">
      <c r="A32" t="s">
        <v>24</v>
      </c>
      <c r="B32" s="4">
        <v>181</v>
      </c>
      <c r="C32" s="4">
        <v>286</v>
      </c>
      <c r="D32" s="4">
        <v>346</v>
      </c>
      <c r="E32" s="4">
        <v>398</v>
      </c>
      <c r="F32" s="4">
        <v>608</v>
      </c>
      <c r="G32" s="4">
        <v>855</v>
      </c>
      <c r="H32" s="4">
        <v>855</v>
      </c>
    </row>
    <row r="33" spans="1:8" x14ac:dyDescent="0.3">
      <c r="A33" t="s">
        <v>25</v>
      </c>
      <c r="B33" s="4">
        <v>194</v>
      </c>
      <c r="C33" s="4">
        <v>306</v>
      </c>
      <c r="D33" s="4">
        <v>370</v>
      </c>
      <c r="E33" s="4">
        <v>425</v>
      </c>
      <c r="F33" s="4">
        <v>650</v>
      </c>
      <c r="G33" s="4">
        <v>913</v>
      </c>
      <c r="H33" s="4">
        <v>913</v>
      </c>
    </row>
    <row r="34" spans="1:8" x14ac:dyDescent="0.3">
      <c r="A34" t="s">
        <v>47</v>
      </c>
    </row>
    <row r="35" spans="1:8" x14ac:dyDescent="0.3">
      <c r="A35" t="s">
        <v>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5" workbookViewId="0">
      <selection activeCell="A29" sqref="A29"/>
    </sheetView>
  </sheetViews>
  <sheetFormatPr defaultRowHeight="14.4" x14ac:dyDescent="0.3"/>
  <cols>
    <col min="2" max="9" width="14.77734375" customWidth="1"/>
  </cols>
  <sheetData>
    <row r="1" spans="1:9" x14ac:dyDescent="0.3">
      <c r="A1" t="s">
        <v>9</v>
      </c>
    </row>
    <row r="2" spans="1:9" x14ac:dyDescent="0.3">
      <c r="F2" t="s">
        <v>28</v>
      </c>
    </row>
    <row r="3" spans="1:9" x14ac:dyDescent="0.3">
      <c r="A3" t="s">
        <v>11</v>
      </c>
      <c r="B3" s="10" t="s">
        <v>19</v>
      </c>
      <c r="C3" s="10" t="s">
        <v>20</v>
      </c>
      <c r="D3" s="29" t="s">
        <v>62</v>
      </c>
      <c r="E3" s="5" t="s">
        <v>29</v>
      </c>
      <c r="F3" s="5" t="s">
        <v>23</v>
      </c>
      <c r="G3" s="5" t="s">
        <v>24</v>
      </c>
      <c r="H3" s="5" t="s">
        <v>25</v>
      </c>
      <c r="I3" s="5" t="s">
        <v>31</v>
      </c>
    </row>
    <row r="4" spans="1:9" x14ac:dyDescent="0.3">
      <c r="B4" s="7" t="s">
        <v>30</v>
      </c>
      <c r="C4" s="8">
        <v>1891</v>
      </c>
      <c r="D4" s="9">
        <v>1.41E-2</v>
      </c>
      <c r="E4" s="9">
        <v>0.25740000000000002</v>
      </c>
      <c r="F4" s="9">
        <v>0.61670000000000003</v>
      </c>
      <c r="G4" s="9">
        <v>5.9700000000000003E-2</v>
      </c>
      <c r="H4" s="9">
        <v>5.21E-2</v>
      </c>
      <c r="I4" s="9"/>
    </row>
    <row r="5" spans="1:9" x14ac:dyDescent="0.3">
      <c r="A5" t="s">
        <v>12</v>
      </c>
      <c r="B5" s="2">
        <v>5.5899999999999998E-2</v>
      </c>
      <c r="C5" s="1">
        <f>B5*$C$4</f>
        <v>105.70689999999999</v>
      </c>
      <c r="D5" s="4">
        <f t="shared" ref="D5:D11" si="0">C5*$D$4</f>
        <v>1.4904672899999998</v>
      </c>
      <c r="E5" s="4">
        <f t="shared" ref="E5:E11" si="1">C5*$E$4</f>
        <v>27.208956059999998</v>
      </c>
      <c r="F5" s="4">
        <f t="shared" ref="F5:F11" si="2">C5*$F$4</f>
        <v>65.18944522999999</v>
      </c>
      <c r="G5" s="4">
        <f t="shared" ref="G5:G11" si="3">C5*$G$4</f>
        <v>6.3107019299999996</v>
      </c>
      <c r="H5" s="4">
        <f t="shared" ref="H5:H11" si="4">C5*$H$4</f>
        <v>5.5073294899999992</v>
      </c>
      <c r="I5" s="1">
        <f>SUM(D5:H5)</f>
        <v>105.70689999999998</v>
      </c>
    </row>
    <row r="6" spans="1:9" x14ac:dyDescent="0.3">
      <c r="A6" t="s">
        <v>13</v>
      </c>
      <c r="B6" s="2">
        <v>0.1159</v>
      </c>
      <c r="C6" s="1">
        <f t="shared" ref="C6:C11" si="5">B6*$C$4</f>
        <v>219.1669</v>
      </c>
      <c r="D6" s="4">
        <f t="shared" si="0"/>
        <v>3.0902532899999997</v>
      </c>
      <c r="E6" s="4">
        <f t="shared" si="1"/>
        <v>56.413560060000002</v>
      </c>
      <c r="F6" s="4">
        <f t="shared" si="2"/>
        <v>135.16022723</v>
      </c>
      <c r="G6" s="4">
        <f t="shared" si="3"/>
        <v>13.084263930000001</v>
      </c>
      <c r="H6" s="4">
        <f t="shared" si="4"/>
        <v>11.41859549</v>
      </c>
      <c r="I6" s="1">
        <f t="shared" ref="I6:I11" si="6">SUM(D6:H6)</f>
        <v>219.1669</v>
      </c>
    </row>
    <row r="7" spans="1:9" x14ac:dyDescent="0.3">
      <c r="A7" t="s">
        <v>14</v>
      </c>
      <c r="B7" s="2">
        <v>0.17269999999999999</v>
      </c>
      <c r="C7" s="1">
        <f t="shared" si="5"/>
        <v>326.57569999999998</v>
      </c>
      <c r="D7" s="4">
        <f t="shared" si="0"/>
        <v>4.6047173699999995</v>
      </c>
      <c r="E7" s="4">
        <f t="shared" si="1"/>
        <v>84.060585180000004</v>
      </c>
      <c r="F7" s="4">
        <f t="shared" si="2"/>
        <v>201.39923418999999</v>
      </c>
      <c r="G7" s="4">
        <f t="shared" si="3"/>
        <v>19.49656929</v>
      </c>
      <c r="H7" s="4">
        <f t="shared" si="4"/>
        <v>17.01459397</v>
      </c>
      <c r="I7" s="1">
        <f t="shared" si="6"/>
        <v>326.57570000000004</v>
      </c>
    </row>
    <row r="8" spans="1:9" x14ac:dyDescent="0.3">
      <c r="A8" t="s">
        <v>15</v>
      </c>
      <c r="B8" s="2">
        <v>0.1711</v>
      </c>
      <c r="C8" s="1">
        <f t="shared" si="5"/>
        <v>323.55009999999999</v>
      </c>
      <c r="D8" s="4">
        <f t="shared" si="0"/>
        <v>4.5620564099999994</v>
      </c>
      <c r="E8" s="4">
        <f t="shared" si="1"/>
        <v>83.281795740000007</v>
      </c>
      <c r="F8" s="4">
        <f t="shared" si="2"/>
        <v>199.53334666999999</v>
      </c>
      <c r="G8" s="4">
        <f t="shared" si="3"/>
        <v>19.31594097</v>
      </c>
      <c r="H8" s="4">
        <f t="shared" si="4"/>
        <v>16.85696021</v>
      </c>
      <c r="I8" s="1">
        <f t="shared" si="6"/>
        <v>323.55009999999999</v>
      </c>
    </row>
    <row r="9" spans="1:9" x14ac:dyDescent="0.3">
      <c r="A9" t="s">
        <v>16</v>
      </c>
      <c r="B9" s="2">
        <v>0.2424</v>
      </c>
      <c r="C9" s="1">
        <f t="shared" si="5"/>
        <v>458.3784</v>
      </c>
      <c r="D9" s="4">
        <f t="shared" si="0"/>
        <v>6.4631354400000003</v>
      </c>
      <c r="E9" s="4">
        <f t="shared" si="1"/>
        <v>117.98660016000001</v>
      </c>
      <c r="F9" s="4">
        <f t="shared" si="2"/>
        <v>282.68195928</v>
      </c>
      <c r="G9" s="4">
        <f t="shared" si="3"/>
        <v>27.365190480000003</v>
      </c>
      <c r="H9" s="4">
        <f t="shared" si="4"/>
        <v>23.881514639999999</v>
      </c>
      <c r="I9" s="1">
        <f t="shared" si="6"/>
        <v>458.3784</v>
      </c>
    </row>
    <row r="10" spans="1:9" x14ac:dyDescent="0.3">
      <c r="A10" t="s">
        <v>17</v>
      </c>
      <c r="B10" s="2">
        <v>0.24110000000000001</v>
      </c>
      <c r="C10" s="1">
        <f t="shared" si="5"/>
        <v>455.92009999999999</v>
      </c>
      <c r="D10" s="4">
        <f t="shared" si="0"/>
        <v>6.4284734099999996</v>
      </c>
      <c r="E10" s="4">
        <f t="shared" si="1"/>
        <v>117.35383374</v>
      </c>
      <c r="F10" s="4">
        <f t="shared" si="2"/>
        <v>281.16592566999998</v>
      </c>
      <c r="G10" s="4">
        <f t="shared" si="3"/>
        <v>27.218429970000003</v>
      </c>
      <c r="H10" s="4">
        <f t="shared" si="4"/>
        <v>23.753437210000001</v>
      </c>
      <c r="I10" s="1">
        <f t="shared" si="6"/>
        <v>455.92009999999999</v>
      </c>
    </row>
    <row r="11" spans="1:9" x14ac:dyDescent="0.3">
      <c r="A11" t="s">
        <v>18</v>
      </c>
      <c r="B11" s="2">
        <v>1E-3</v>
      </c>
      <c r="C11" s="1">
        <f t="shared" si="5"/>
        <v>1.891</v>
      </c>
      <c r="D11" s="4">
        <f t="shared" si="0"/>
        <v>2.6663099999999999E-2</v>
      </c>
      <c r="E11" s="4">
        <f t="shared" si="1"/>
        <v>0.48674340000000005</v>
      </c>
      <c r="F11" s="4">
        <f t="shared" si="2"/>
        <v>1.1661797</v>
      </c>
      <c r="G11" s="4">
        <f t="shared" si="3"/>
        <v>0.11289270000000001</v>
      </c>
      <c r="H11" s="4">
        <f t="shared" si="4"/>
        <v>9.85211E-2</v>
      </c>
      <c r="I11" s="1">
        <f t="shared" si="6"/>
        <v>1.891</v>
      </c>
    </row>
    <row r="12" spans="1:9" x14ac:dyDescent="0.3">
      <c r="D12" s="1">
        <f>SUM(D5:D11)</f>
        <v>26.665766309999999</v>
      </c>
      <c r="E12" s="1">
        <f t="shared" ref="E12:H12" si="7">SUM(E5:E11)</f>
        <v>486.79207434</v>
      </c>
      <c r="F12" s="1">
        <f t="shared" si="7"/>
        <v>1166.2963179699998</v>
      </c>
      <c r="G12" s="1">
        <f t="shared" si="7"/>
        <v>112.90398927</v>
      </c>
      <c r="H12" s="1">
        <f t="shared" si="7"/>
        <v>98.530952110000001</v>
      </c>
      <c r="I12" s="1">
        <f>SUM(D12:H12)</f>
        <v>1891.1890999999998</v>
      </c>
    </row>
    <row r="13" spans="1:9" x14ac:dyDescent="0.3">
      <c r="D13" s="1"/>
      <c r="E13" s="1"/>
      <c r="F13" s="1"/>
      <c r="G13" s="1"/>
      <c r="H13" s="1"/>
      <c r="I13" s="1"/>
    </row>
    <row r="14" spans="1:9" x14ac:dyDescent="0.3">
      <c r="C14" t="s">
        <v>34</v>
      </c>
      <c r="D14" s="1"/>
      <c r="E14" s="1"/>
      <c r="F14" s="1"/>
      <c r="G14" s="1"/>
      <c r="H14" s="1"/>
      <c r="I14" s="1"/>
    </row>
    <row r="15" spans="1:9" x14ac:dyDescent="0.3">
      <c r="C15" s="10" t="s">
        <v>11</v>
      </c>
      <c r="D15" s="29" t="s">
        <v>62</v>
      </c>
      <c r="E15" s="5" t="s">
        <v>29</v>
      </c>
      <c r="F15" s="5" t="s">
        <v>23</v>
      </c>
      <c r="G15" s="5" t="s">
        <v>24</v>
      </c>
      <c r="H15" s="5" t="s">
        <v>25</v>
      </c>
      <c r="I15" s="5" t="s">
        <v>35</v>
      </c>
    </row>
    <row r="16" spans="1:9" x14ac:dyDescent="0.3">
      <c r="C16" s="10" t="s">
        <v>12</v>
      </c>
      <c r="D16" s="6">
        <f>$D$5*$B$29</f>
        <v>198.23214956999996</v>
      </c>
      <c r="E16" s="6">
        <f>$E$5*$B$30</f>
        <v>3618.79115598</v>
      </c>
      <c r="F16" s="6">
        <f>$F$5*$B$31</f>
        <v>11538.531805709998</v>
      </c>
      <c r="G16" s="6">
        <f>$G$5*$B$32</f>
        <v>1268.4510879299999</v>
      </c>
      <c r="H16" s="6">
        <f>$H$5*$B$33</f>
        <v>1261.1784532099998</v>
      </c>
      <c r="I16" s="6">
        <f>SUM(D16:H16)</f>
        <v>17885.184652399996</v>
      </c>
    </row>
    <row r="17" spans="1:9" x14ac:dyDescent="0.3">
      <c r="C17" s="10">
        <v>25</v>
      </c>
      <c r="D17" s="6">
        <f>$D$6*$C$29</f>
        <v>648.95319089999998</v>
      </c>
      <c r="E17" s="6">
        <f>$E$6*$C$30</f>
        <v>11846.847612600001</v>
      </c>
      <c r="F17" s="6">
        <f>$F$6*$C$31</f>
        <v>37709.70339717</v>
      </c>
      <c r="G17" s="6">
        <f>$G$6*$C$32</f>
        <v>4147.7116658100003</v>
      </c>
      <c r="H17" s="6">
        <f>$H$6*$C$33</f>
        <v>4133.5315673799996</v>
      </c>
      <c r="I17" s="6">
        <f t="shared" ref="I17:I22" si="8">SUM(D17:H17)</f>
        <v>58486.74743386</v>
      </c>
    </row>
    <row r="18" spans="1:9" x14ac:dyDescent="0.3">
      <c r="C18" s="10">
        <v>34</v>
      </c>
      <c r="D18" s="6">
        <f>$D$7*$D$29</f>
        <v>1164.99349461</v>
      </c>
      <c r="E18" s="6">
        <f>$E$7*$D$30</f>
        <v>21267.32805054</v>
      </c>
      <c r="F18" s="6">
        <f>$F$7*$D$31</f>
        <v>68072.941156219997</v>
      </c>
      <c r="G18" s="6">
        <f>$G$7*$D$32</f>
        <v>5517.5291090700002</v>
      </c>
      <c r="H18" s="6">
        <f>$H$7*$D$33</f>
        <v>7452.3921588599997</v>
      </c>
      <c r="I18" s="6">
        <f t="shared" si="8"/>
        <v>103475.18396930001</v>
      </c>
    </row>
    <row r="19" spans="1:9" x14ac:dyDescent="0.3">
      <c r="C19" s="10">
        <v>44</v>
      </c>
      <c r="D19" s="6">
        <f>$D$8*$E$29</f>
        <v>1327.5584153099999</v>
      </c>
      <c r="E19" s="6">
        <f>$E$8*$E$30</f>
        <v>24235.002560340003</v>
      </c>
      <c r="F19" s="6">
        <f>$F$8*$E$31</f>
        <v>57665.137187629996</v>
      </c>
      <c r="G19" s="6">
        <f>$G$8*$E$32</f>
        <v>8518.3299677699997</v>
      </c>
      <c r="H19" s="6">
        <f>$H$8*$E$33</f>
        <v>8479.0509856299996</v>
      </c>
      <c r="I19" s="6">
        <f t="shared" si="8"/>
        <v>100225.07911668</v>
      </c>
    </row>
    <row r="20" spans="1:9" x14ac:dyDescent="0.3">
      <c r="C20" s="10">
        <v>54</v>
      </c>
      <c r="D20" s="6">
        <f>$D$9*$F$29</f>
        <v>2876.0952708</v>
      </c>
      <c r="E20" s="6">
        <f>$E$9*$F$30</f>
        <v>52504.0370712</v>
      </c>
      <c r="F20" s="6">
        <f>$F$10*$F$31</f>
        <v>167012.55984797998</v>
      </c>
      <c r="G20" s="6">
        <f>$G$9*$F$32</f>
        <v>18416.77319304</v>
      </c>
      <c r="H20" s="6">
        <f>$H$9*$F$33</f>
        <v>18364.884758159998</v>
      </c>
      <c r="I20" s="6">
        <f t="shared" si="8"/>
        <v>259174.35014117998</v>
      </c>
    </row>
    <row r="21" spans="1:9" x14ac:dyDescent="0.3">
      <c r="C21" s="10">
        <v>64</v>
      </c>
      <c r="D21" s="6">
        <f>$D$10*$G$29</f>
        <v>4017.7958812499996</v>
      </c>
      <c r="E21" s="6">
        <f>$E$10*$G$30</f>
        <v>73346.146087500005</v>
      </c>
      <c r="F21" s="6">
        <f>$F$10*$G$31</f>
        <v>234492.38200877997</v>
      </c>
      <c r="G21" s="6">
        <f>$G$10*$G$32</f>
        <v>25748.634751620004</v>
      </c>
      <c r="H21" s="6">
        <f>$H$10*$G$33</f>
        <v>25677.465624010001</v>
      </c>
      <c r="I21" s="6">
        <f t="shared" si="8"/>
        <v>363282.42435316002</v>
      </c>
    </row>
    <row r="22" spans="1:9" x14ac:dyDescent="0.3">
      <c r="C22" s="10" t="s">
        <v>27</v>
      </c>
      <c r="D22" s="6">
        <f>$D$11*$H$29</f>
        <v>16.664437499999998</v>
      </c>
      <c r="E22" s="6">
        <f>$E$11*$H$30</f>
        <v>304.21462500000001</v>
      </c>
      <c r="F22" s="6">
        <f>$F$11*$H$31</f>
        <v>972.59386979999999</v>
      </c>
      <c r="G22" s="6">
        <f>$G$11*$H$32</f>
        <v>106.79649420000001</v>
      </c>
      <c r="H22" s="6">
        <f>$H$11*$H$33</f>
        <v>106.5013091</v>
      </c>
      <c r="I22" s="6">
        <f t="shared" si="8"/>
        <v>1506.7707356000003</v>
      </c>
    </row>
    <row r="23" spans="1:9" x14ac:dyDescent="0.3">
      <c r="H23" t="s">
        <v>21</v>
      </c>
      <c r="I23" s="6">
        <f>SUM(I16:I22)</f>
        <v>904035.74040218</v>
      </c>
    </row>
    <row r="27" spans="1:9" x14ac:dyDescent="0.3">
      <c r="A27" t="s">
        <v>26</v>
      </c>
    </row>
    <row r="28" spans="1:9" x14ac:dyDescent="0.3">
      <c r="B28" s="5" t="s">
        <v>12</v>
      </c>
      <c r="C28" s="5">
        <v>25</v>
      </c>
      <c r="D28" s="5">
        <v>34</v>
      </c>
      <c r="E28" s="5">
        <v>44</v>
      </c>
      <c r="F28" s="5">
        <v>54</v>
      </c>
      <c r="G28" s="5">
        <v>64</v>
      </c>
      <c r="H28" s="5" t="s">
        <v>27</v>
      </c>
    </row>
    <row r="29" spans="1:9" x14ac:dyDescent="0.3">
      <c r="A29" s="29" t="s">
        <v>62</v>
      </c>
      <c r="B29" s="4">
        <v>133</v>
      </c>
      <c r="C29" s="4">
        <v>210</v>
      </c>
      <c r="D29" s="4">
        <v>253</v>
      </c>
      <c r="E29" s="4">
        <v>291</v>
      </c>
      <c r="F29" s="4">
        <v>445</v>
      </c>
      <c r="G29" s="4">
        <v>625</v>
      </c>
      <c r="H29" s="4">
        <v>625</v>
      </c>
    </row>
    <row r="30" spans="1:9" x14ac:dyDescent="0.3">
      <c r="A30" t="s">
        <v>29</v>
      </c>
      <c r="B30" s="4">
        <v>133</v>
      </c>
      <c r="C30" s="4">
        <v>210</v>
      </c>
      <c r="D30" s="4">
        <v>253</v>
      </c>
      <c r="E30" s="4">
        <v>291</v>
      </c>
      <c r="F30" s="4">
        <v>445</v>
      </c>
      <c r="G30" s="4">
        <v>625</v>
      </c>
      <c r="H30" s="4">
        <v>625</v>
      </c>
    </row>
    <row r="31" spans="1:9" x14ac:dyDescent="0.3">
      <c r="A31" t="s">
        <v>23</v>
      </c>
      <c r="B31" s="4">
        <v>177</v>
      </c>
      <c r="C31" s="4">
        <v>279</v>
      </c>
      <c r="D31" s="4">
        <v>338</v>
      </c>
      <c r="E31" s="4">
        <v>289</v>
      </c>
      <c r="F31" s="4">
        <v>594</v>
      </c>
      <c r="G31" s="4">
        <v>834</v>
      </c>
      <c r="H31" s="4">
        <v>834</v>
      </c>
    </row>
    <row r="32" spans="1:9" x14ac:dyDescent="0.3">
      <c r="A32" t="s">
        <v>24</v>
      </c>
      <c r="B32" s="4">
        <v>201</v>
      </c>
      <c r="C32" s="4">
        <v>317</v>
      </c>
      <c r="D32" s="4">
        <v>283</v>
      </c>
      <c r="E32" s="4">
        <v>441</v>
      </c>
      <c r="F32" s="4">
        <v>673</v>
      </c>
      <c r="G32" s="4">
        <v>946</v>
      </c>
      <c r="H32" s="4">
        <v>946</v>
      </c>
    </row>
    <row r="33" spans="1:8" x14ac:dyDescent="0.3">
      <c r="A33" t="s">
        <v>25</v>
      </c>
      <c r="B33" s="4">
        <v>229</v>
      </c>
      <c r="C33" s="4">
        <v>362</v>
      </c>
      <c r="D33" s="4">
        <v>438</v>
      </c>
      <c r="E33" s="4">
        <v>503</v>
      </c>
      <c r="F33" s="4">
        <v>769</v>
      </c>
      <c r="G33" s="4">
        <v>1081</v>
      </c>
      <c r="H33" s="4">
        <v>1081</v>
      </c>
    </row>
    <row r="34" spans="1:8" x14ac:dyDescent="0.3">
      <c r="A34" t="s">
        <v>48</v>
      </c>
    </row>
    <row r="35" spans="1:8" x14ac:dyDescent="0.3">
      <c r="A35" t="s">
        <v>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opLeftCell="A2" workbookViewId="0">
      <selection activeCell="L19" sqref="L19"/>
    </sheetView>
  </sheetViews>
  <sheetFormatPr defaultRowHeight="14.4" x14ac:dyDescent="0.3"/>
  <cols>
    <col min="1" max="1" width="12.77734375" customWidth="1"/>
    <col min="2" max="2" width="10.44140625" customWidth="1"/>
    <col min="3" max="8" width="9.6640625" customWidth="1"/>
    <col min="9" max="9" width="12" customWidth="1"/>
  </cols>
  <sheetData>
    <row r="2" spans="1:9" x14ac:dyDescent="0.3">
      <c r="A2" t="s">
        <v>10</v>
      </c>
      <c r="F2" t="s">
        <v>28</v>
      </c>
    </row>
    <row r="3" spans="1:9" s="27" customFormat="1" ht="28.8" x14ac:dyDescent="0.3">
      <c r="A3" s="26" t="s">
        <v>11</v>
      </c>
      <c r="B3" s="27" t="s">
        <v>19</v>
      </c>
      <c r="C3" s="26" t="s">
        <v>20</v>
      </c>
      <c r="D3" s="29" t="s">
        <v>62</v>
      </c>
      <c r="E3" s="28" t="s">
        <v>29</v>
      </c>
      <c r="F3" s="28" t="s">
        <v>23</v>
      </c>
      <c r="G3" s="28" t="s">
        <v>24</v>
      </c>
      <c r="H3" s="28" t="s">
        <v>25</v>
      </c>
      <c r="I3" s="28" t="s">
        <v>31</v>
      </c>
    </row>
    <row r="4" spans="1:9" x14ac:dyDescent="0.3">
      <c r="A4" t="s">
        <v>63</v>
      </c>
      <c r="B4" s="22" t="s">
        <v>30</v>
      </c>
      <c r="C4" s="23">
        <v>4007</v>
      </c>
      <c r="D4" s="24">
        <v>1.41E-2</v>
      </c>
      <c r="E4" s="24">
        <v>0.25740000000000002</v>
      </c>
      <c r="F4" s="24">
        <v>0.61670000000000003</v>
      </c>
      <c r="G4" s="24">
        <v>5.9700000000000003E-2</v>
      </c>
      <c r="H4" s="24">
        <v>5.21E-2</v>
      </c>
      <c r="I4" s="9"/>
    </row>
    <row r="5" spans="1:9" x14ac:dyDescent="0.3">
      <c r="A5" t="s">
        <v>12</v>
      </c>
      <c r="B5" s="21">
        <v>5.5899999999999998E-2</v>
      </c>
      <c r="C5" s="5">
        <f>B5*$C$4</f>
        <v>223.9913</v>
      </c>
      <c r="D5" s="25">
        <f t="shared" ref="D5:D11" si="0">C5*$D$4</f>
        <v>3.1582773299999998</v>
      </c>
      <c r="E5" s="25">
        <f t="shared" ref="E5:E11" si="1">C5*$E$4</f>
        <v>57.655360620000003</v>
      </c>
      <c r="F5" s="25">
        <f t="shared" ref="F5:F11" si="2">C5*$F$4</f>
        <v>138.13543471</v>
      </c>
      <c r="G5" s="25">
        <f t="shared" ref="G5:G11" si="3">C5*$G$4</f>
        <v>13.372280610000001</v>
      </c>
      <c r="H5" s="25">
        <f t="shared" ref="H5:H11" si="4">C5*$H$4</f>
        <v>11.669946729999999</v>
      </c>
      <c r="I5" s="1">
        <f>SUM(D5:H5)</f>
        <v>223.9913</v>
      </c>
    </row>
    <row r="6" spans="1:9" x14ac:dyDescent="0.3">
      <c r="A6" t="s">
        <v>13</v>
      </c>
      <c r="B6" s="21">
        <v>0.1159</v>
      </c>
      <c r="C6" s="5">
        <f t="shared" ref="C6:C11" si="5">B6*$C$4</f>
        <v>464.41130000000004</v>
      </c>
      <c r="D6" s="25">
        <f t="shared" si="0"/>
        <v>6.5481993300000001</v>
      </c>
      <c r="E6" s="25">
        <f t="shared" si="1"/>
        <v>119.53946862000002</v>
      </c>
      <c r="F6" s="25">
        <f t="shared" si="2"/>
        <v>286.40244871000004</v>
      </c>
      <c r="G6" s="25">
        <f t="shared" si="3"/>
        <v>27.725354610000004</v>
      </c>
      <c r="H6" s="25">
        <f t="shared" si="4"/>
        <v>24.195828730000002</v>
      </c>
      <c r="I6" s="1">
        <f t="shared" ref="I6:I11" si="6">SUM(D6:H6)</f>
        <v>464.4113000000001</v>
      </c>
    </row>
    <row r="7" spans="1:9" x14ac:dyDescent="0.3">
      <c r="A7" t="s">
        <v>14</v>
      </c>
      <c r="B7" s="21">
        <v>0.17269999999999999</v>
      </c>
      <c r="C7" s="5">
        <f t="shared" si="5"/>
        <v>692.00889999999993</v>
      </c>
      <c r="D7" s="25">
        <f t="shared" si="0"/>
        <v>9.7573254899999995</v>
      </c>
      <c r="E7" s="25">
        <f t="shared" si="1"/>
        <v>178.12309085999999</v>
      </c>
      <c r="F7" s="25">
        <f t="shared" si="2"/>
        <v>426.76188862999999</v>
      </c>
      <c r="G7" s="25">
        <f t="shared" si="3"/>
        <v>41.312931329999998</v>
      </c>
      <c r="H7" s="25">
        <f t="shared" si="4"/>
        <v>36.053663689999993</v>
      </c>
      <c r="I7" s="1">
        <f t="shared" si="6"/>
        <v>692.00889999999993</v>
      </c>
    </row>
    <row r="8" spans="1:9" x14ac:dyDescent="0.3">
      <c r="A8" t="s">
        <v>15</v>
      </c>
      <c r="B8" s="21">
        <v>0.1711</v>
      </c>
      <c r="C8" s="5">
        <f t="shared" si="5"/>
        <v>685.59770000000003</v>
      </c>
      <c r="D8" s="25">
        <f t="shared" si="0"/>
        <v>9.6669275700000004</v>
      </c>
      <c r="E8" s="25">
        <f t="shared" si="1"/>
        <v>176.47284798000001</v>
      </c>
      <c r="F8" s="25">
        <f t="shared" si="2"/>
        <v>422.80810159000004</v>
      </c>
      <c r="G8" s="25">
        <f t="shared" si="3"/>
        <v>40.930182690000002</v>
      </c>
      <c r="H8" s="25">
        <f t="shared" si="4"/>
        <v>35.719640170000005</v>
      </c>
      <c r="I8" s="1">
        <f t="shared" si="6"/>
        <v>685.59770000000015</v>
      </c>
    </row>
    <row r="9" spans="1:9" x14ac:dyDescent="0.3">
      <c r="A9" t="s">
        <v>16</v>
      </c>
      <c r="B9" s="21">
        <v>0.2424</v>
      </c>
      <c r="C9" s="5">
        <f t="shared" si="5"/>
        <v>971.29679999999996</v>
      </c>
      <c r="D9" s="25">
        <f t="shared" si="0"/>
        <v>13.695284879999999</v>
      </c>
      <c r="E9" s="25">
        <f t="shared" si="1"/>
        <v>250.01179632</v>
      </c>
      <c r="F9" s="25">
        <f t="shared" si="2"/>
        <v>598.99873656</v>
      </c>
      <c r="G9" s="25">
        <f t="shared" si="3"/>
        <v>57.986418960000002</v>
      </c>
      <c r="H9" s="25">
        <f t="shared" si="4"/>
        <v>50.604563280000001</v>
      </c>
      <c r="I9" s="1">
        <f t="shared" si="6"/>
        <v>971.29679999999996</v>
      </c>
    </row>
    <row r="10" spans="1:9" x14ac:dyDescent="0.3">
      <c r="A10" t="s">
        <v>17</v>
      </c>
      <c r="B10" s="21">
        <v>0.24110000000000001</v>
      </c>
      <c r="C10" s="5">
        <f t="shared" si="5"/>
        <v>966.08770000000004</v>
      </c>
      <c r="D10" s="25">
        <f t="shared" si="0"/>
        <v>13.621836570000001</v>
      </c>
      <c r="E10" s="25">
        <f t="shared" si="1"/>
        <v>248.67097398000001</v>
      </c>
      <c r="F10" s="25">
        <f t="shared" si="2"/>
        <v>595.78628459000004</v>
      </c>
      <c r="G10" s="25">
        <f t="shared" si="3"/>
        <v>57.675435690000008</v>
      </c>
      <c r="H10" s="25">
        <f t="shared" si="4"/>
        <v>50.333169170000005</v>
      </c>
      <c r="I10" s="1">
        <f t="shared" si="6"/>
        <v>966.08770000000004</v>
      </c>
    </row>
    <row r="11" spans="1:9" x14ac:dyDescent="0.3">
      <c r="A11" t="s">
        <v>18</v>
      </c>
      <c r="B11" s="21">
        <v>1E-3</v>
      </c>
      <c r="C11" s="5">
        <f t="shared" si="5"/>
        <v>4.0069999999999997</v>
      </c>
      <c r="D11" s="25">
        <f t="shared" si="0"/>
        <v>5.6498699999999992E-2</v>
      </c>
      <c r="E11" s="25">
        <f t="shared" si="1"/>
        <v>1.0314018</v>
      </c>
      <c r="F11" s="25">
        <f t="shared" si="2"/>
        <v>2.4711168999999997</v>
      </c>
      <c r="G11" s="25">
        <f t="shared" si="3"/>
        <v>0.23921789999999998</v>
      </c>
      <c r="H11" s="25">
        <f t="shared" si="4"/>
        <v>0.2087647</v>
      </c>
      <c r="I11" s="1">
        <f t="shared" si="6"/>
        <v>4.0069999999999997</v>
      </c>
    </row>
    <row r="12" spans="1:9" x14ac:dyDescent="0.3">
      <c r="D12" s="1">
        <f>SUM(D5:D11)</f>
        <v>56.504349869999992</v>
      </c>
      <c r="E12" s="1">
        <f t="shared" ref="E12:H12" si="7">SUM(E5:E11)</f>
        <v>1031.5049401799999</v>
      </c>
      <c r="F12" s="1">
        <f t="shared" si="7"/>
        <v>2471.3640116900001</v>
      </c>
      <c r="G12" s="1">
        <f t="shared" si="7"/>
        <v>239.24182179000002</v>
      </c>
      <c r="H12" s="1">
        <f t="shared" si="7"/>
        <v>208.78557647</v>
      </c>
      <c r="I12" s="1">
        <f>SUM(D12:H12)</f>
        <v>4007.4006999999997</v>
      </c>
    </row>
    <row r="13" spans="1:9" x14ac:dyDescent="0.3">
      <c r="C13" t="s">
        <v>10</v>
      </c>
      <c r="D13" s="1"/>
      <c r="E13" s="1"/>
      <c r="F13" s="1"/>
      <c r="G13" s="1"/>
      <c r="H13" s="1"/>
      <c r="I13" s="1"/>
    </row>
    <row r="14" spans="1:9" x14ac:dyDescent="0.3">
      <c r="E14" t="s">
        <v>34</v>
      </c>
      <c r="F14" s="1"/>
      <c r="G14" s="1"/>
      <c r="H14" s="1"/>
      <c r="I14" s="1"/>
    </row>
    <row r="15" spans="1:9" x14ac:dyDescent="0.3">
      <c r="C15" s="10" t="s">
        <v>11</v>
      </c>
      <c r="D15" s="29" t="s">
        <v>62</v>
      </c>
      <c r="E15" s="5" t="s">
        <v>29</v>
      </c>
      <c r="F15" s="5" t="s">
        <v>23</v>
      </c>
      <c r="G15" s="5" t="s">
        <v>24</v>
      </c>
      <c r="H15" s="5" t="s">
        <v>25</v>
      </c>
      <c r="I15" s="5" t="s">
        <v>35</v>
      </c>
    </row>
    <row r="16" spans="1:9" x14ac:dyDescent="0.3">
      <c r="C16" s="10" t="s">
        <v>12</v>
      </c>
      <c r="D16" s="6">
        <f>$D$5*$B$29</f>
        <v>361.08584713889996</v>
      </c>
      <c r="E16" s="6">
        <f>$E$5*$B$30</f>
        <v>8085.5877733488014</v>
      </c>
      <c r="F16" s="6">
        <f>$F$5*$B$31</f>
        <v>28134.043987385699</v>
      </c>
      <c r="G16" s="6">
        <f>$G$5*$B$32</f>
        <v>3169.6316729883001</v>
      </c>
      <c r="H16" s="6">
        <f>$H$5*$B$33</f>
        <v>3001.1602005540999</v>
      </c>
      <c r="I16" s="6">
        <f>SUM(D16:H16)</f>
        <v>42751.5094814158</v>
      </c>
    </row>
    <row r="17" spans="1:9" x14ac:dyDescent="0.3">
      <c r="C17" s="10">
        <v>25</v>
      </c>
      <c r="D17" s="6">
        <f>$D$6*$C$29</f>
        <v>1183.7179928841001</v>
      </c>
      <c r="E17" s="6">
        <f>$E$6*$C$30</f>
        <v>26505.486377112604</v>
      </c>
      <c r="F17" s="6">
        <f>$F$6*$C$31</f>
        <v>92227.316533594203</v>
      </c>
      <c r="G17" s="6">
        <f>$G$6*$C$32</f>
        <v>10390.631147189701</v>
      </c>
      <c r="H17" s="6">
        <f>$H$6*$C$33</f>
        <v>9838.2659199053014</v>
      </c>
      <c r="I17" s="6">
        <f t="shared" ref="I17:I22" si="8">SUM(D17:H17)</f>
        <v>140145.41797068593</v>
      </c>
    </row>
    <row r="18" spans="1:9" x14ac:dyDescent="0.3">
      <c r="C18" s="10">
        <v>34</v>
      </c>
      <c r="D18" s="6">
        <f>$D$7*$D$29</f>
        <v>2132.7562056042002</v>
      </c>
      <c r="E18" s="6">
        <f>$E$7*$D$30</f>
        <v>47756.581890474597</v>
      </c>
      <c r="F18" s="6">
        <f>$F$7*$D$31</f>
        <v>166172.54419474938</v>
      </c>
      <c r="G18" s="6">
        <f>$G$7*$D$32</f>
        <v>18721.367961502801</v>
      </c>
      <c r="H18" s="6">
        <f>$H$7*$D$33</f>
        <v>17726.144289825399</v>
      </c>
      <c r="I18" s="6">
        <f t="shared" si="8"/>
        <v>252509.3945421564</v>
      </c>
    </row>
    <row r="19" spans="1:9" x14ac:dyDescent="0.3">
      <c r="C19" s="10">
        <v>44</v>
      </c>
      <c r="D19" s="6">
        <f>$D$8*$E$29</f>
        <v>2431.5222916820999</v>
      </c>
      <c r="E19" s="6">
        <f>$E$8*$E$30</f>
        <v>54445.403058789598</v>
      </c>
      <c r="F19" s="6">
        <f>$F$8*$E$31</f>
        <v>189447.6260794313</v>
      </c>
      <c r="G19" s="6">
        <f>$G$8*$E$32</f>
        <v>21343.453065527403</v>
      </c>
      <c r="H19" s="6">
        <f>$H$8*$E$33</f>
        <v>20209.100818980904</v>
      </c>
      <c r="I19" s="6">
        <f t="shared" si="8"/>
        <v>287877.10531441128</v>
      </c>
    </row>
    <row r="20" spans="1:9" x14ac:dyDescent="0.3">
      <c r="C20" s="10">
        <v>54</v>
      </c>
      <c r="D20" s="6">
        <f>$D$9*$F$29</f>
        <v>5264.6044607207996</v>
      </c>
      <c r="E20" s="6">
        <f>$E$9*$F$30</f>
        <v>117883.0620828432</v>
      </c>
      <c r="F20" s="6">
        <f>$F$10*$F$31</f>
        <v>407982.53196154023</v>
      </c>
      <c r="G20" s="6">
        <f>$G$9*$F$32</f>
        <v>46211.696725982401</v>
      </c>
      <c r="H20" s="6">
        <f>$H$9*$F$33</f>
        <v>43755.235640052</v>
      </c>
      <c r="I20" s="6">
        <f t="shared" si="8"/>
        <v>621097.13087113865</v>
      </c>
    </row>
    <row r="21" spans="1:9" x14ac:dyDescent="0.3">
      <c r="C21" s="10">
        <v>64</v>
      </c>
      <c r="D21" s="6">
        <f>$D$10*$G$29</f>
        <v>7357.8350232855</v>
      </c>
      <c r="E21" s="6">
        <f>$E$10*$G$30</f>
        <v>164754.46710070921</v>
      </c>
      <c r="F21" s="6">
        <f>$F$10*$G$31</f>
        <v>573277.47875818983</v>
      </c>
      <c r="G21" s="6">
        <f>$G$10*$G$32</f>
        <v>64585.529640018904</v>
      </c>
      <c r="H21" s="6">
        <f>$H$10*$G$33</f>
        <v>61153.290546474906</v>
      </c>
      <c r="I21" s="6">
        <f t="shared" si="8"/>
        <v>871128.60106867831</v>
      </c>
    </row>
    <row r="22" spans="1:9" x14ac:dyDescent="0.3">
      <c r="C22" s="10" t="s">
        <v>27</v>
      </c>
      <c r="D22" s="6">
        <f>$D$11*$H$29</f>
        <v>30.517772804999993</v>
      </c>
      <c r="E22" s="6">
        <f>$E$11*$H$30</f>
        <v>683.34494857200002</v>
      </c>
      <c r="F22" s="6">
        <f>$F$11*$H$31</f>
        <v>2377.7581035179996</v>
      </c>
      <c r="G22" s="6">
        <f>$G$11*$H$32</f>
        <v>267.87859659899999</v>
      </c>
      <c r="H22" s="6">
        <f>$H$11*$H$33</f>
        <v>253.64284755899999</v>
      </c>
      <c r="I22" s="6">
        <f t="shared" si="8"/>
        <v>3613.1422690529998</v>
      </c>
    </row>
    <row r="23" spans="1:9" x14ac:dyDescent="0.3">
      <c r="C23" t="s">
        <v>64</v>
      </c>
      <c r="D23" t="s">
        <v>64</v>
      </c>
      <c r="E23" t="s">
        <v>64</v>
      </c>
      <c r="F23" t="s">
        <v>64</v>
      </c>
      <c r="G23" t="s">
        <v>64</v>
      </c>
      <c r="H23" t="s">
        <v>21</v>
      </c>
      <c r="I23" s="6">
        <f>SUM(I16:I22)</f>
        <v>2219122.3015175392</v>
      </c>
    </row>
    <row r="26" spans="1:9" x14ac:dyDescent="0.3">
      <c r="A26" t="s">
        <v>26</v>
      </c>
    </row>
    <row r="27" spans="1:9" x14ac:dyDescent="0.3">
      <c r="A27" t="s">
        <v>10</v>
      </c>
    </row>
    <row r="28" spans="1:9" x14ac:dyDescent="0.3">
      <c r="A28" t="s">
        <v>63</v>
      </c>
      <c r="B28" s="5" t="s">
        <v>12</v>
      </c>
      <c r="C28" s="5">
        <v>25</v>
      </c>
      <c r="D28" s="5">
        <v>34</v>
      </c>
      <c r="E28" s="5">
        <v>44</v>
      </c>
      <c r="F28" s="5">
        <v>54</v>
      </c>
      <c r="G28" s="5">
        <v>64</v>
      </c>
      <c r="H28" s="5" t="s">
        <v>27</v>
      </c>
    </row>
    <row r="29" spans="1:9" x14ac:dyDescent="0.3">
      <c r="A29" s="29" t="s">
        <v>62</v>
      </c>
      <c r="B29" s="25">
        <v>114.33</v>
      </c>
      <c r="C29" s="25">
        <v>180.77</v>
      </c>
      <c r="D29" s="25">
        <v>218.58</v>
      </c>
      <c r="E29" s="25">
        <v>251.53</v>
      </c>
      <c r="F29" s="25">
        <v>384.41</v>
      </c>
      <c r="G29" s="25">
        <v>540.15</v>
      </c>
      <c r="H29" s="25">
        <v>540.15</v>
      </c>
    </row>
    <row r="30" spans="1:9" x14ac:dyDescent="0.3">
      <c r="A30" t="s">
        <v>29</v>
      </c>
      <c r="B30" s="25">
        <v>140.24</v>
      </c>
      <c r="C30" s="25">
        <v>221.73</v>
      </c>
      <c r="D30" s="25">
        <v>268.11</v>
      </c>
      <c r="E30" s="25">
        <v>308.52</v>
      </c>
      <c r="F30" s="25">
        <v>471.51</v>
      </c>
      <c r="G30" s="25">
        <v>662.54</v>
      </c>
      <c r="H30" s="25">
        <v>662.54</v>
      </c>
    </row>
    <row r="31" spans="1:9" x14ac:dyDescent="0.3">
      <c r="A31" t="s">
        <v>23</v>
      </c>
      <c r="B31" s="25">
        <v>203.67</v>
      </c>
      <c r="C31" s="25">
        <v>322.02</v>
      </c>
      <c r="D31" s="25">
        <v>389.38</v>
      </c>
      <c r="E31" s="25">
        <v>448.07</v>
      </c>
      <c r="F31" s="25">
        <v>684.78</v>
      </c>
      <c r="G31" s="25">
        <v>962.22</v>
      </c>
      <c r="H31" s="25">
        <v>962.22</v>
      </c>
    </row>
    <row r="32" spans="1:9" x14ac:dyDescent="0.3">
      <c r="A32" t="s">
        <v>24</v>
      </c>
      <c r="B32" s="25">
        <v>237.03</v>
      </c>
      <c r="C32" s="25">
        <v>374.77</v>
      </c>
      <c r="D32" s="25">
        <v>453.16</v>
      </c>
      <c r="E32" s="25">
        <v>521.46</v>
      </c>
      <c r="F32" s="25">
        <v>796.94</v>
      </c>
      <c r="G32" s="25">
        <v>1119.81</v>
      </c>
      <c r="H32" s="25">
        <v>1119.81</v>
      </c>
    </row>
    <row r="33" spans="1:8" x14ac:dyDescent="0.3">
      <c r="A33" t="s">
        <v>25</v>
      </c>
      <c r="B33" s="25">
        <v>257.17</v>
      </c>
      <c r="C33" s="25">
        <v>406.61</v>
      </c>
      <c r="D33" s="25">
        <v>491.66</v>
      </c>
      <c r="E33" s="25">
        <v>565.77</v>
      </c>
      <c r="F33" s="25">
        <v>864.65</v>
      </c>
      <c r="G33" s="25">
        <v>1214.97</v>
      </c>
      <c r="H33" s="25">
        <v>1214.97</v>
      </c>
    </row>
    <row r="34" spans="1:8" x14ac:dyDescent="0.3">
      <c r="A34" t="s">
        <v>40</v>
      </c>
    </row>
    <row r="35" spans="1:8" x14ac:dyDescent="0.3">
      <c r="A35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5" workbookViewId="0">
      <selection activeCell="A29" sqref="A29"/>
    </sheetView>
  </sheetViews>
  <sheetFormatPr defaultRowHeight="14.4" x14ac:dyDescent="0.3"/>
  <cols>
    <col min="1" max="1" width="15.77734375" customWidth="1"/>
    <col min="2" max="9" width="16.77734375" customWidth="1"/>
  </cols>
  <sheetData>
    <row r="1" spans="1:9" x14ac:dyDescent="0.3">
      <c r="A1" t="s">
        <v>0</v>
      </c>
    </row>
    <row r="2" spans="1:9" x14ac:dyDescent="0.3">
      <c r="F2" t="s">
        <v>28</v>
      </c>
    </row>
    <row r="3" spans="1:9" x14ac:dyDescent="0.3">
      <c r="A3" t="s">
        <v>11</v>
      </c>
      <c r="B3" s="10" t="s">
        <v>19</v>
      </c>
      <c r="C3" s="10" t="s">
        <v>20</v>
      </c>
      <c r="D3" s="29" t="s">
        <v>62</v>
      </c>
      <c r="E3" s="5" t="s">
        <v>29</v>
      </c>
      <c r="F3" s="5" t="s">
        <v>23</v>
      </c>
      <c r="G3" s="5" t="s">
        <v>24</v>
      </c>
      <c r="H3" s="5" t="s">
        <v>25</v>
      </c>
      <c r="I3" s="5" t="s">
        <v>31</v>
      </c>
    </row>
    <row r="4" spans="1:9" x14ac:dyDescent="0.3">
      <c r="B4" s="7" t="s">
        <v>30</v>
      </c>
      <c r="C4" s="8">
        <v>425058</v>
      </c>
      <c r="D4" s="9">
        <v>1.41E-2</v>
      </c>
      <c r="E4" s="9">
        <v>0.25740000000000002</v>
      </c>
      <c r="F4" s="9">
        <v>0.61670000000000003</v>
      </c>
      <c r="G4" s="9">
        <v>5.9700000000000003E-2</v>
      </c>
      <c r="H4" s="9">
        <v>5.21E-2</v>
      </c>
      <c r="I4" s="9"/>
    </row>
    <row r="5" spans="1:9" x14ac:dyDescent="0.3">
      <c r="A5" t="s">
        <v>12</v>
      </c>
      <c r="B5" s="2">
        <v>5.5899999999999998E-2</v>
      </c>
      <c r="C5" s="1">
        <f>B5*$C$4</f>
        <v>23760.742200000001</v>
      </c>
      <c r="D5" s="4">
        <f t="shared" ref="D5:D11" si="0">C5*$D$4</f>
        <v>335.02646501999999</v>
      </c>
      <c r="E5" s="4">
        <f t="shared" ref="E5:E11" si="1">C5*$E$4</f>
        <v>6116.0150422800007</v>
      </c>
      <c r="F5" s="4">
        <f t="shared" ref="F5:F11" si="2">C5*$F$4</f>
        <v>14653.249714740001</v>
      </c>
      <c r="G5" s="4">
        <f t="shared" ref="G5:G11" si="3">C5*$G$4</f>
        <v>1418.5163093400001</v>
      </c>
      <c r="H5" s="4">
        <f t="shared" ref="H5:H11" si="4">C5*$H$4</f>
        <v>1237.9346686200001</v>
      </c>
      <c r="I5" s="1">
        <f>SUM(D5:H5)</f>
        <v>23760.742200000004</v>
      </c>
    </row>
    <row r="6" spans="1:9" x14ac:dyDescent="0.3">
      <c r="A6" t="s">
        <v>13</v>
      </c>
      <c r="B6" s="2">
        <v>0.1159</v>
      </c>
      <c r="C6" s="1">
        <f t="shared" ref="C6:C11" si="5">B6*$C$4</f>
        <v>49264.222200000004</v>
      </c>
      <c r="D6" s="4">
        <f t="shared" si="0"/>
        <v>694.62553302000003</v>
      </c>
      <c r="E6" s="4">
        <f t="shared" si="1"/>
        <v>12680.610794280003</v>
      </c>
      <c r="F6" s="4">
        <f t="shared" si="2"/>
        <v>30381.245830740005</v>
      </c>
      <c r="G6" s="4">
        <f t="shared" si="3"/>
        <v>2941.0740653400003</v>
      </c>
      <c r="H6" s="4">
        <f t="shared" si="4"/>
        <v>2566.66597662</v>
      </c>
      <c r="I6" s="1">
        <f t="shared" ref="I6:I11" si="6">SUM(D6:H6)</f>
        <v>49264.222200000011</v>
      </c>
    </row>
    <row r="7" spans="1:9" x14ac:dyDescent="0.3">
      <c r="A7" t="s">
        <v>14</v>
      </c>
      <c r="B7" s="2">
        <v>0.17269999999999999</v>
      </c>
      <c r="C7" s="1">
        <f t="shared" si="5"/>
        <v>73407.516600000003</v>
      </c>
      <c r="D7" s="4">
        <f t="shared" si="0"/>
        <v>1035.0459840599999</v>
      </c>
      <c r="E7" s="4">
        <f t="shared" si="1"/>
        <v>18895.094772840002</v>
      </c>
      <c r="F7" s="4">
        <f t="shared" si="2"/>
        <v>45270.415487220002</v>
      </c>
      <c r="G7" s="4">
        <f t="shared" si="3"/>
        <v>4382.4287410200004</v>
      </c>
      <c r="H7" s="4">
        <f t="shared" si="4"/>
        <v>3824.53161486</v>
      </c>
      <c r="I7" s="1">
        <f t="shared" si="6"/>
        <v>73407.516600000003</v>
      </c>
    </row>
    <row r="8" spans="1:9" x14ac:dyDescent="0.3">
      <c r="A8" t="s">
        <v>15</v>
      </c>
      <c r="B8" s="2">
        <v>0.1711</v>
      </c>
      <c r="C8" s="1">
        <f t="shared" si="5"/>
        <v>72727.423800000004</v>
      </c>
      <c r="D8" s="4">
        <f t="shared" si="0"/>
        <v>1025.4566755800001</v>
      </c>
      <c r="E8" s="4">
        <f t="shared" si="1"/>
        <v>18720.038886120001</v>
      </c>
      <c r="F8" s="4">
        <f t="shared" si="2"/>
        <v>44851.002257460008</v>
      </c>
      <c r="G8" s="4">
        <f t="shared" si="3"/>
        <v>4341.8272008600006</v>
      </c>
      <c r="H8" s="4">
        <f t="shared" si="4"/>
        <v>3789.0987799800005</v>
      </c>
      <c r="I8" s="1">
        <f t="shared" si="6"/>
        <v>72727.423800000019</v>
      </c>
    </row>
    <row r="9" spans="1:9" x14ac:dyDescent="0.3">
      <c r="A9" t="s">
        <v>16</v>
      </c>
      <c r="B9" s="2">
        <v>0.2424</v>
      </c>
      <c r="C9" s="1">
        <f t="shared" si="5"/>
        <v>103034.0592</v>
      </c>
      <c r="D9" s="4">
        <f t="shared" si="0"/>
        <v>1452.78023472</v>
      </c>
      <c r="E9" s="4">
        <f t="shared" si="1"/>
        <v>26520.966838080003</v>
      </c>
      <c r="F9" s="4">
        <f t="shared" si="2"/>
        <v>63541.104308640002</v>
      </c>
      <c r="G9" s="4">
        <f t="shared" si="3"/>
        <v>6151.1333342400003</v>
      </c>
      <c r="H9" s="4">
        <f t="shared" si="4"/>
        <v>5368.07448432</v>
      </c>
      <c r="I9" s="1">
        <f t="shared" si="6"/>
        <v>103034.0592</v>
      </c>
    </row>
    <row r="10" spans="1:9" x14ac:dyDescent="0.3">
      <c r="A10" t="s">
        <v>17</v>
      </c>
      <c r="B10" s="2">
        <v>0.24110000000000001</v>
      </c>
      <c r="C10" s="1">
        <f t="shared" si="5"/>
        <v>102481.4838</v>
      </c>
      <c r="D10" s="4">
        <f t="shared" si="0"/>
        <v>1444.9889215799999</v>
      </c>
      <c r="E10" s="4">
        <f t="shared" si="1"/>
        <v>26378.733930120001</v>
      </c>
      <c r="F10" s="4">
        <f t="shared" si="2"/>
        <v>63200.331059460004</v>
      </c>
      <c r="G10" s="4">
        <f t="shared" si="3"/>
        <v>6118.1445828600008</v>
      </c>
      <c r="H10" s="4">
        <f t="shared" si="4"/>
        <v>5339.28530598</v>
      </c>
      <c r="I10" s="1">
        <f t="shared" si="6"/>
        <v>102481.4838</v>
      </c>
    </row>
    <row r="11" spans="1:9" x14ac:dyDescent="0.3">
      <c r="A11" t="s">
        <v>18</v>
      </c>
      <c r="B11" s="2">
        <v>1E-3</v>
      </c>
      <c r="C11" s="1">
        <f t="shared" si="5"/>
        <v>425.05799999999999</v>
      </c>
      <c r="D11" s="4">
        <f t="shared" si="0"/>
        <v>5.9933177999999998</v>
      </c>
      <c r="E11" s="4">
        <f t="shared" si="1"/>
        <v>109.40992920000001</v>
      </c>
      <c r="F11" s="4">
        <f t="shared" si="2"/>
        <v>262.13326860000001</v>
      </c>
      <c r="G11" s="4">
        <f t="shared" si="3"/>
        <v>25.375962600000001</v>
      </c>
      <c r="H11" s="4">
        <f t="shared" si="4"/>
        <v>22.145521800000001</v>
      </c>
      <c r="I11" s="1">
        <f t="shared" si="6"/>
        <v>425.05799999999999</v>
      </c>
    </row>
    <row r="12" spans="1:9" x14ac:dyDescent="0.3">
      <c r="D12" s="1">
        <f>SUM(D5:D11)</f>
        <v>5993.9171317800001</v>
      </c>
      <c r="E12" s="1">
        <f t="shared" ref="E12:H12" si="7">SUM(E5:E11)</f>
        <v>109420.87019292</v>
      </c>
      <c r="F12" s="1">
        <f t="shared" si="7"/>
        <v>262159.48192686</v>
      </c>
      <c r="G12" s="1">
        <f t="shared" si="7"/>
        <v>25378.50019626</v>
      </c>
      <c r="H12" s="1">
        <f t="shared" si="7"/>
        <v>22147.736352180003</v>
      </c>
      <c r="I12" s="1">
        <f>SUM(D12:H12)</f>
        <v>425100.50579999998</v>
      </c>
    </row>
    <row r="13" spans="1:9" x14ac:dyDescent="0.3">
      <c r="D13" s="1"/>
      <c r="E13" s="1"/>
      <c r="F13" s="1"/>
      <c r="G13" s="1"/>
      <c r="H13" s="1"/>
      <c r="I13" s="1"/>
    </row>
    <row r="14" spans="1:9" x14ac:dyDescent="0.3">
      <c r="C14" t="s">
        <v>34</v>
      </c>
      <c r="D14" s="1"/>
      <c r="E14" s="1"/>
      <c r="F14" s="1"/>
      <c r="G14" s="1"/>
      <c r="H14" s="1"/>
      <c r="I14" s="1"/>
    </row>
    <row r="15" spans="1:9" x14ac:dyDescent="0.3">
      <c r="C15" s="10" t="s">
        <v>11</v>
      </c>
      <c r="D15" s="29" t="s">
        <v>62</v>
      </c>
      <c r="E15" s="5" t="s">
        <v>29</v>
      </c>
      <c r="F15" s="5" t="s">
        <v>23</v>
      </c>
      <c r="G15" s="5" t="s">
        <v>24</v>
      </c>
      <c r="H15" s="5" t="s">
        <v>25</v>
      </c>
      <c r="I15" s="5" t="s">
        <v>35</v>
      </c>
    </row>
    <row r="16" spans="1:9" x14ac:dyDescent="0.3">
      <c r="C16" s="10" t="s">
        <v>12</v>
      </c>
      <c r="D16" s="6">
        <f>$D$5*$B$29</f>
        <v>32149.139583319196</v>
      </c>
      <c r="E16" s="6">
        <f>$E$5*$B$30</f>
        <v>685054.84488578292</v>
      </c>
      <c r="F16" s="6">
        <f>$F$5*$B$31</f>
        <v>2195642.9372566417</v>
      </c>
      <c r="G16" s="6">
        <f>$G$5*$B$32</f>
        <v>255531.52796450761</v>
      </c>
      <c r="H16" s="6">
        <f>$H$5*$B$33</f>
        <v>258579.79358134561</v>
      </c>
      <c r="I16" s="6">
        <f>SUM(D16:H16)</f>
        <v>3426958.2432715972</v>
      </c>
    </row>
    <row r="17" spans="1:9" x14ac:dyDescent="0.3">
      <c r="C17" s="10">
        <v>25</v>
      </c>
      <c r="D17" s="6">
        <f>$D$6*$C$29</f>
        <v>105388.58586979441</v>
      </c>
      <c r="E17" s="6">
        <f>$E$6*$C$30</f>
        <v>2245862.9777749316</v>
      </c>
      <c r="F17" s="6">
        <f>$F$6*$C$31</f>
        <v>7197620.949760614</v>
      </c>
      <c r="G17" s="6">
        <f>$G$6*$C$32</f>
        <v>837647.30454948545</v>
      </c>
      <c r="H17" s="6">
        <f>$H$6*$C$33</f>
        <v>847692.77209828736</v>
      </c>
      <c r="I17" s="6">
        <f t="shared" ref="I17:I22" si="8">SUM(D17:H17)</f>
        <v>11234212.590053113</v>
      </c>
    </row>
    <row r="18" spans="1:9" x14ac:dyDescent="0.3">
      <c r="C18" s="10">
        <v>34</v>
      </c>
      <c r="D18" s="6">
        <f>$D$7*$D$29</f>
        <v>189889.5362356476</v>
      </c>
      <c r="E18" s="6">
        <f>$E$7*$D$30</f>
        <v>4046384.5456036865</v>
      </c>
      <c r="F18" s="6">
        <f>$F$7*$D$31</f>
        <v>12968615.924623916</v>
      </c>
      <c r="G18" s="6">
        <f>$G$7*$D$32</f>
        <v>1509702.87699398</v>
      </c>
      <c r="H18" s="6">
        <f>$H$7*$D$33</f>
        <v>1527326.700394341</v>
      </c>
      <c r="I18" s="6">
        <f t="shared" si="8"/>
        <v>20241919.583851572</v>
      </c>
    </row>
    <row r="19" spans="1:9" x14ac:dyDescent="0.3">
      <c r="C19" s="10">
        <v>44</v>
      </c>
      <c r="D19" s="6">
        <f>$D$8*$E$29</f>
        <v>216484.15878169384</v>
      </c>
      <c r="E19" s="6">
        <f>$E$8*$E$30</f>
        <v>4613179.1827065516</v>
      </c>
      <c r="F19" s="6">
        <f>$F$8*$E$31</f>
        <v>14785132.894171691</v>
      </c>
      <c r="G19" s="6">
        <f>$G$8*$E$32</f>
        <v>1720666.1197008183</v>
      </c>
      <c r="H19" s="6">
        <f>$H$8*$E$33</f>
        <v>1741242.4533520094</v>
      </c>
      <c r="I19" s="6">
        <f t="shared" si="8"/>
        <v>23076704.808712762</v>
      </c>
    </row>
    <row r="20" spans="1:9" x14ac:dyDescent="0.3">
      <c r="C20" s="10">
        <v>54</v>
      </c>
      <c r="D20" s="6">
        <f>$D$9*$F$29</f>
        <v>468725.01493006077</v>
      </c>
      <c r="E20" s="6">
        <f>$E$9*$F$30</f>
        <v>9988061.3208893109</v>
      </c>
      <c r="F20" s="6">
        <f>$F$10*$F$31</f>
        <v>31840326.787755951</v>
      </c>
      <c r="G20" s="6">
        <f>$G$9*$F$32</f>
        <v>3725495.4152157982</v>
      </c>
      <c r="H20" s="6">
        <f>$H$9*$F$33</f>
        <v>3770052.391082779</v>
      </c>
      <c r="I20" s="6">
        <f t="shared" si="8"/>
        <v>49792660.929873899</v>
      </c>
    </row>
    <row r="21" spans="1:9" x14ac:dyDescent="0.3">
      <c r="C21" s="10">
        <v>64</v>
      </c>
      <c r="D21" s="6">
        <f>$D$10*$G$29</f>
        <v>655100.17748750874</v>
      </c>
      <c r="E21" s="6">
        <f>$E$10*$G$30</f>
        <v>13959625.995819505</v>
      </c>
      <c r="F21" s="6">
        <f>$F$10*$G$31</f>
        <v>44740146.360302329</v>
      </c>
      <c r="G21" s="6">
        <f>$G$10*$G$32</f>
        <v>5206785.7657971745</v>
      </c>
      <c r="H21" s="6">
        <f>$H$10*$G$33</f>
        <v>5269073.7042063633</v>
      </c>
      <c r="I21" s="6">
        <f t="shared" si="8"/>
        <v>69830732.003612891</v>
      </c>
    </row>
    <row r="22" spans="1:9" x14ac:dyDescent="0.3">
      <c r="C22" s="10" t="s">
        <v>27</v>
      </c>
      <c r="D22" s="6">
        <f>$D$11*$H$29</f>
        <v>2718.3292213679997</v>
      </c>
      <c r="E22" s="6">
        <f>$E$11*$H$30</f>
        <v>57899.73453264001</v>
      </c>
      <c r="F22" s="6">
        <f>$F$11*$H$31</f>
        <v>185566.762174626</v>
      </c>
      <c r="G22" s="6">
        <f>$G$11*$H$32</f>
        <v>21595.959211104</v>
      </c>
      <c r="H22" s="6">
        <f>$H$11*$H$33</f>
        <v>21854.30818833</v>
      </c>
      <c r="I22" s="6">
        <f t="shared" si="8"/>
        <v>289635.09332806797</v>
      </c>
    </row>
    <row r="23" spans="1:9" x14ac:dyDescent="0.3">
      <c r="H23" t="s">
        <v>21</v>
      </c>
      <c r="I23" s="6">
        <f>SUM(I16:I22)</f>
        <v>177892823.25270391</v>
      </c>
    </row>
    <row r="27" spans="1:9" x14ac:dyDescent="0.3">
      <c r="A27" t="s">
        <v>26</v>
      </c>
    </row>
    <row r="28" spans="1:9" x14ac:dyDescent="0.3">
      <c r="B28" s="5" t="s">
        <v>12</v>
      </c>
      <c r="C28" s="5">
        <v>25</v>
      </c>
      <c r="D28" s="5">
        <v>34</v>
      </c>
      <c r="E28" s="5">
        <v>44</v>
      </c>
      <c r="F28" s="5">
        <v>54</v>
      </c>
      <c r="G28" s="5">
        <v>64</v>
      </c>
      <c r="H28" s="5" t="s">
        <v>27</v>
      </c>
    </row>
    <row r="29" spans="1:9" x14ac:dyDescent="0.3">
      <c r="A29" s="29" t="s">
        <v>62</v>
      </c>
      <c r="B29" s="4">
        <v>95.96</v>
      </c>
      <c r="C29" s="4">
        <v>151.72</v>
      </c>
      <c r="D29" s="4">
        <v>183.46</v>
      </c>
      <c r="E29" s="4">
        <v>211.11</v>
      </c>
      <c r="F29" s="4">
        <v>322.64</v>
      </c>
      <c r="G29" s="4">
        <v>453.36</v>
      </c>
      <c r="H29" s="4">
        <v>453.56</v>
      </c>
    </row>
    <row r="30" spans="1:9" x14ac:dyDescent="0.3">
      <c r="A30" t="s">
        <v>29</v>
      </c>
      <c r="B30" s="4">
        <v>112.01</v>
      </c>
      <c r="C30" s="4">
        <v>177.11</v>
      </c>
      <c r="D30" s="4">
        <v>214.15</v>
      </c>
      <c r="E30" s="4">
        <v>246.43</v>
      </c>
      <c r="F30" s="4">
        <v>376.61</v>
      </c>
      <c r="G30" s="4">
        <v>529.20000000000005</v>
      </c>
      <c r="H30" s="4">
        <v>529.20000000000005</v>
      </c>
    </row>
    <row r="31" spans="1:9" x14ac:dyDescent="0.3">
      <c r="A31" t="s">
        <v>23</v>
      </c>
      <c r="B31" s="4">
        <v>149.84</v>
      </c>
      <c r="C31" s="4">
        <v>236.91</v>
      </c>
      <c r="D31" s="4">
        <v>286.47000000000003</v>
      </c>
      <c r="E31" s="4">
        <v>329.65</v>
      </c>
      <c r="F31" s="4">
        <v>503.8</v>
      </c>
      <c r="G31" s="4">
        <v>707.91</v>
      </c>
      <c r="H31" s="4">
        <v>707.91</v>
      </c>
    </row>
    <row r="32" spans="1:9" x14ac:dyDescent="0.3">
      <c r="A32" t="s">
        <v>24</v>
      </c>
      <c r="B32" s="4">
        <v>180.14</v>
      </c>
      <c r="C32" s="4">
        <v>284.81</v>
      </c>
      <c r="D32" s="4">
        <v>344.49</v>
      </c>
      <c r="E32" s="4">
        <v>396.3</v>
      </c>
      <c r="F32" s="4">
        <v>605.66</v>
      </c>
      <c r="G32" s="4">
        <v>851.04</v>
      </c>
      <c r="H32" s="4">
        <v>851.04</v>
      </c>
    </row>
    <row r="33" spans="1:8" x14ac:dyDescent="0.3">
      <c r="A33" t="s">
        <v>25</v>
      </c>
      <c r="B33" s="4">
        <v>208.88</v>
      </c>
      <c r="C33" s="4">
        <v>330.27</v>
      </c>
      <c r="D33" s="4">
        <v>399.35</v>
      </c>
      <c r="E33" s="4">
        <v>459.54</v>
      </c>
      <c r="F33" s="4">
        <v>702.31</v>
      </c>
      <c r="G33" s="4">
        <v>986.85</v>
      </c>
      <c r="H33" s="4">
        <v>986.85</v>
      </c>
    </row>
    <row r="34" spans="1:8" x14ac:dyDescent="0.3">
      <c r="A34" t="s">
        <v>43</v>
      </c>
    </row>
    <row r="35" spans="1:8" x14ac:dyDescent="0.3">
      <c r="A35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A29" sqref="A29"/>
    </sheetView>
  </sheetViews>
  <sheetFormatPr defaultRowHeight="14.4" x14ac:dyDescent="0.3"/>
  <cols>
    <col min="1" max="1" width="10.77734375" customWidth="1"/>
    <col min="2" max="2" width="10.6640625" customWidth="1"/>
    <col min="3" max="16" width="15.5546875" customWidth="1"/>
    <col min="18" max="18" width="15.77734375" customWidth="1"/>
  </cols>
  <sheetData>
    <row r="1" spans="1:19" x14ac:dyDescent="0.3">
      <c r="A1" t="s">
        <v>1</v>
      </c>
    </row>
    <row r="2" spans="1:19" x14ac:dyDescent="0.3">
      <c r="F2" t="s">
        <v>28</v>
      </c>
    </row>
    <row r="3" spans="1:19" x14ac:dyDescent="0.3">
      <c r="A3" t="s">
        <v>11</v>
      </c>
      <c r="B3" s="10" t="s">
        <v>19</v>
      </c>
      <c r="C3" s="10" t="s">
        <v>20</v>
      </c>
      <c r="D3" s="29" t="s">
        <v>62</v>
      </c>
      <c r="E3" s="5" t="s">
        <v>29</v>
      </c>
      <c r="F3" s="5" t="s">
        <v>23</v>
      </c>
      <c r="G3" s="5" t="s">
        <v>24</v>
      </c>
      <c r="H3" s="5" t="s">
        <v>25</v>
      </c>
      <c r="I3" s="5" t="s">
        <v>31</v>
      </c>
    </row>
    <row r="4" spans="1:19" x14ac:dyDescent="0.3">
      <c r="B4" s="7" t="s">
        <v>30</v>
      </c>
      <c r="C4" s="8">
        <v>381457</v>
      </c>
      <c r="D4" s="9">
        <v>1.41E-2</v>
      </c>
      <c r="E4" s="9">
        <v>0.25740000000000002</v>
      </c>
      <c r="F4" s="9">
        <v>0.61670000000000003</v>
      </c>
      <c r="G4" s="9">
        <v>5.9700000000000003E-2</v>
      </c>
      <c r="H4" s="9">
        <v>5.21E-2</v>
      </c>
      <c r="I4" s="9"/>
      <c r="J4" s="1"/>
      <c r="K4" s="1"/>
      <c r="L4" s="1"/>
      <c r="M4" s="1"/>
      <c r="N4" s="1"/>
      <c r="O4" s="1"/>
      <c r="P4" s="1"/>
      <c r="S4" s="2"/>
    </row>
    <row r="5" spans="1:19" x14ac:dyDescent="0.3">
      <c r="A5" t="s">
        <v>12</v>
      </c>
      <c r="B5" s="2">
        <v>5.5899999999999998E-2</v>
      </c>
      <c r="C5" s="1">
        <f>B5*$C$4</f>
        <v>21323.4463</v>
      </c>
      <c r="D5" s="4">
        <f t="shared" ref="D5:D11" si="0">C5*$D$4</f>
        <v>300.66059282999998</v>
      </c>
      <c r="E5" s="4">
        <f t="shared" ref="E5:E11" si="1">C5*$E$4</f>
        <v>5488.6550776200002</v>
      </c>
      <c r="F5" s="4">
        <f t="shared" ref="F5:F11" si="2">C5*$F$4</f>
        <v>13150.16933321</v>
      </c>
      <c r="G5" s="4">
        <f t="shared" ref="G5:G11" si="3">C5*$G$4</f>
        <v>1273.0097441099999</v>
      </c>
      <c r="H5" s="4">
        <f t="shared" ref="H5:H11" si="4">C5*$H$4</f>
        <v>1110.9515522300001</v>
      </c>
      <c r="I5" s="1">
        <f>SUM(D5:H5)</f>
        <v>21323.4463</v>
      </c>
      <c r="J5" s="3"/>
      <c r="K5" s="3"/>
      <c r="L5" s="3"/>
      <c r="M5" s="3"/>
      <c r="N5" s="3"/>
      <c r="O5" s="3"/>
      <c r="P5" s="3"/>
    </row>
    <row r="6" spans="1:19" x14ac:dyDescent="0.3">
      <c r="A6" t="s">
        <v>13</v>
      </c>
      <c r="B6" s="2">
        <v>0.1159</v>
      </c>
      <c r="C6" s="1">
        <f t="shared" ref="C6:C11" si="5">B6*$C$4</f>
        <v>44210.866300000002</v>
      </c>
      <c r="D6" s="4">
        <f t="shared" si="0"/>
        <v>623.37321483000005</v>
      </c>
      <c r="E6" s="4">
        <f t="shared" si="1"/>
        <v>11379.876985620002</v>
      </c>
      <c r="F6" s="4">
        <f t="shared" si="2"/>
        <v>27264.841247210003</v>
      </c>
      <c r="G6" s="4">
        <f t="shared" si="3"/>
        <v>2639.3887181100004</v>
      </c>
      <c r="H6" s="4">
        <f t="shared" si="4"/>
        <v>2303.3861342300002</v>
      </c>
      <c r="I6" s="1">
        <f t="shared" ref="I6:I11" si="6">SUM(D6:H6)</f>
        <v>44210.866300000002</v>
      </c>
      <c r="J6" s="3"/>
      <c r="K6" s="3"/>
      <c r="L6" s="3"/>
      <c r="M6" s="3"/>
      <c r="N6" s="3"/>
      <c r="O6" s="3"/>
      <c r="P6" s="3"/>
    </row>
    <row r="7" spans="1:19" x14ac:dyDescent="0.3">
      <c r="A7" t="s">
        <v>14</v>
      </c>
      <c r="B7" s="2">
        <v>0.17269999999999999</v>
      </c>
      <c r="C7" s="1">
        <f t="shared" si="5"/>
        <v>65877.623899999991</v>
      </c>
      <c r="D7" s="4">
        <f t="shared" si="0"/>
        <v>928.8744969899999</v>
      </c>
      <c r="E7" s="4">
        <f t="shared" si="1"/>
        <v>16956.900391859999</v>
      </c>
      <c r="F7" s="4">
        <f t="shared" si="2"/>
        <v>40626.730659129993</v>
      </c>
      <c r="G7" s="4">
        <f t="shared" si="3"/>
        <v>3932.8941468299995</v>
      </c>
      <c r="H7" s="4">
        <f t="shared" si="4"/>
        <v>3432.2242051899998</v>
      </c>
      <c r="I7" s="1">
        <f t="shared" si="6"/>
        <v>65877.623899999991</v>
      </c>
      <c r="J7" s="3"/>
      <c r="K7" s="3"/>
      <c r="L7" s="3"/>
      <c r="M7" s="3"/>
      <c r="N7" s="3"/>
      <c r="O7" s="3"/>
      <c r="P7" s="3"/>
    </row>
    <row r="8" spans="1:19" x14ac:dyDescent="0.3">
      <c r="A8" t="s">
        <v>15</v>
      </c>
      <c r="B8" s="2">
        <v>0.1711</v>
      </c>
      <c r="C8" s="1">
        <f t="shared" si="5"/>
        <v>65267.292699999998</v>
      </c>
      <c r="D8" s="4">
        <f t="shared" si="0"/>
        <v>920.26882706999993</v>
      </c>
      <c r="E8" s="4">
        <f t="shared" si="1"/>
        <v>16799.801140980002</v>
      </c>
      <c r="F8" s="4">
        <f t="shared" si="2"/>
        <v>40250.339408090003</v>
      </c>
      <c r="G8" s="4">
        <f t="shared" si="3"/>
        <v>3896.4573741899999</v>
      </c>
      <c r="H8" s="4">
        <f t="shared" si="4"/>
        <v>3400.4259496700001</v>
      </c>
      <c r="I8" s="1">
        <f t="shared" si="6"/>
        <v>65267.292700000005</v>
      </c>
      <c r="J8" s="3"/>
      <c r="K8" s="3"/>
      <c r="L8" s="3"/>
      <c r="M8" s="3"/>
      <c r="N8" s="3"/>
      <c r="O8" s="3"/>
      <c r="P8" s="3"/>
    </row>
    <row r="9" spans="1:19" x14ac:dyDescent="0.3">
      <c r="A9" t="s">
        <v>16</v>
      </c>
      <c r="B9" s="2">
        <v>0.2424</v>
      </c>
      <c r="C9" s="1">
        <f t="shared" si="5"/>
        <v>92465.176800000001</v>
      </c>
      <c r="D9" s="4">
        <f t="shared" si="0"/>
        <v>1303.7589928800001</v>
      </c>
      <c r="E9" s="4">
        <f t="shared" si="1"/>
        <v>23800.536508320001</v>
      </c>
      <c r="F9" s="4">
        <f t="shared" si="2"/>
        <v>57023.274532560004</v>
      </c>
      <c r="G9" s="4">
        <f t="shared" si="3"/>
        <v>5520.1710549600002</v>
      </c>
      <c r="H9" s="4">
        <f t="shared" si="4"/>
        <v>4817.4357112799999</v>
      </c>
      <c r="I9" s="1">
        <f t="shared" si="6"/>
        <v>92465.176800000016</v>
      </c>
      <c r="J9" s="3"/>
      <c r="K9" s="3"/>
      <c r="L9" s="3"/>
      <c r="M9" s="3"/>
      <c r="N9" s="3"/>
      <c r="O9" s="3"/>
      <c r="P9" s="3"/>
    </row>
    <row r="10" spans="1:19" x14ac:dyDescent="0.3">
      <c r="A10" t="s">
        <v>17</v>
      </c>
      <c r="B10" s="2">
        <v>0.24110000000000001</v>
      </c>
      <c r="C10" s="1">
        <f t="shared" si="5"/>
        <v>91969.282699999996</v>
      </c>
      <c r="D10" s="4">
        <f t="shared" si="0"/>
        <v>1296.7668860699998</v>
      </c>
      <c r="E10" s="4">
        <f t="shared" si="1"/>
        <v>23672.893366979999</v>
      </c>
      <c r="F10" s="4">
        <f t="shared" si="2"/>
        <v>56717.456641090001</v>
      </c>
      <c r="G10" s="4">
        <f t="shared" si="3"/>
        <v>5490.5661771900004</v>
      </c>
      <c r="H10" s="4">
        <f t="shared" si="4"/>
        <v>4791.5996286700001</v>
      </c>
      <c r="I10" s="1">
        <f t="shared" si="6"/>
        <v>91969.282699999996</v>
      </c>
      <c r="J10" s="3"/>
      <c r="K10" s="3"/>
      <c r="L10" s="3"/>
      <c r="M10" s="3"/>
      <c r="N10" s="3"/>
      <c r="O10" s="3"/>
      <c r="P10" s="3"/>
    </row>
    <row r="11" spans="1:19" x14ac:dyDescent="0.3">
      <c r="A11" t="s">
        <v>18</v>
      </c>
      <c r="B11" s="2">
        <v>1E-3</v>
      </c>
      <c r="C11" s="1">
        <f t="shared" si="5"/>
        <v>381.45699999999999</v>
      </c>
      <c r="D11" s="4">
        <f t="shared" si="0"/>
        <v>5.3785436999999998</v>
      </c>
      <c r="E11" s="4">
        <f t="shared" si="1"/>
        <v>98.1870318</v>
      </c>
      <c r="F11" s="4">
        <f t="shared" si="2"/>
        <v>235.2445319</v>
      </c>
      <c r="G11" s="4">
        <f t="shared" si="3"/>
        <v>22.772982900000002</v>
      </c>
      <c r="H11" s="4">
        <f t="shared" si="4"/>
        <v>19.873909699999999</v>
      </c>
      <c r="I11" s="1">
        <f t="shared" si="6"/>
        <v>381.45699999999999</v>
      </c>
      <c r="J11" s="3"/>
      <c r="K11" s="3"/>
      <c r="L11" s="3"/>
      <c r="M11" s="3"/>
      <c r="N11" s="3"/>
      <c r="O11" s="3"/>
      <c r="P11" s="3"/>
    </row>
    <row r="12" spans="1:19" x14ac:dyDescent="0.3">
      <c r="D12" s="1">
        <f>SUM(D5:D11)</f>
        <v>5379.0815543699991</v>
      </c>
      <c r="E12" s="1">
        <f t="shared" ref="E12:H12" si="7">SUM(E5:E11)</f>
        <v>98196.850503180001</v>
      </c>
      <c r="F12" s="1">
        <f t="shared" si="7"/>
        <v>235268.05635319001</v>
      </c>
      <c r="G12" s="1">
        <f t="shared" si="7"/>
        <v>22775.260198290005</v>
      </c>
      <c r="H12" s="1">
        <f t="shared" si="7"/>
        <v>19875.89709097</v>
      </c>
      <c r="I12" s="1">
        <f>SUM(D12:H12)</f>
        <v>381495.14570000005</v>
      </c>
      <c r="J12" s="1"/>
    </row>
    <row r="13" spans="1:19" x14ac:dyDescent="0.3">
      <c r="D13" s="1"/>
      <c r="E13" s="1"/>
      <c r="F13" s="1"/>
      <c r="G13" s="1"/>
      <c r="H13" s="1"/>
      <c r="I13" s="1"/>
    </row>
    <row r="14" spans="1:19" x14ac:dyDescent="0.3">
      <c r="C14" t="s">
        <v>34</v>
      </c>
      <c r="D14" s="1"/>
      <c r="E14" s="1"/>
      <c r="F14" s="1"/>
      <c r="G14" s="1"/>
      <c r="H14" s="1"/>
      <c r="I14" s="1"/>
    </row>
    <row r="15" spans="1:19" x14ac:dyDescent="0.3">
      <c r="C15" s="10" t="s">
        <v>11</v>
      </c>
      <c r="D15" s="29" t="s">
        <v>62</v>
      </c>
      <c r="E15" s="5" t="s">
        <v>29</v>
      </c>
      <c r="F15" s="5" t="s">
        <v>23</v>
      </c>
      <c r="G15" s="5" t="s">
        <v>24</v>
      </c>
      <c r="H15" s="5" t="s">
        <v>25</v>
      </c>
      <c r="I15" s="5" t="s">
        <v>35</v>
      </c>
    </row>
    <row r="16" spans="1:19" x14ac:dyDescent="0.3">
      <c r="C16" s="10" t="s">
        <v>12</v>
      </c>
      <c r="D16" s="6">
        <f>$D$5*$B$29</f>
        <v>34067.851773567301</v>
      </c>
      <c r="E16" s="6">
        <f>$E$5*$B$30</f>
        <v>653863.47939687059</v>
      </c>
      <c r="F16" s="6">
        <f>$F$5*$B$31</f>
        <v>1896385.9195422144</v>
      </c>
      <c r="G16" s="6">
        <f>$G$5*$B$32</f>
        <v>250553.77783573017</v>
      </c>
      <c r="H16" s="6">
        <f>$H$5*$B$33</f>
        <v>216180.06254843573</v>
      </c>
      <c r="I16" s="6">
        <f>SUM(D16:H16)</f>
        <v>3051051.091096818</v>
      </c>
    </row>
    <row r="17" spans="1:9" x14ac:dyDescent="0.3">
      <c r="C17" s="10">
        <v>25</v>
      </c>
      <c r="D17" s="6">
        <f>$D$6*$C$29</f>
        <v>111683.5451689428</v>
      </c>
      <c r="E17" s="6">
        <f>$E$6*$C$30</f>
        <v>2143399.8302415274</v>
      </c>
      <c r="F17" s="6">
        <f>$F$6*$C$31</f>
        <v>6216656.4527763529</v>
      </c>
      <c r="G17" s="6">
        <f>$G$6*$C$32</f>
        <v>708675.87081253505</v>
      </c>
      <c r="H17" s="6">
        <f>$H$6*$C$33</f>
        <v>708659.77805720188</v>
      </c>
      <c r="I17" s="6">
        <f t="shared" ref="I17:I22" si="8">SUM(D17:H17)</f>
        <v>9889075.477056561</v>
      </c>
    </row>
    <row r="18" spans="1:9" x14ac:dyDescent="0.3">
      <c r="C18" s="10">
        <v>34</v>
      </c>
      <c r="D18" s="6">
        <f>$D$7*$D$29</f>
        <v>201222.08228294368</v>
      </c>
      <c r="E18" s="6">
        <f>$E$7*$D$30</f>
        <v>3861934.0642461148</v>
      </c>
      <c r="F18" s="6">
        <f>$F$7*$D$31</f>
        <v>11200789.642722139</v>
      </c>
      <c r="G18" s="6">
        <f>$G$7*$D$32</f>
        <v>1276814.0847683593</v>
      </c>
      <c r="H18" s="6">
        <f>$H$7*$D$33</f>
        <v>1276821.7265727317</v>
      </c>
      <c r="I18" s="6">
        <f t="shared" si="8"/>
        <v>17817581.600592289</v>
      </c>
    </row>
    <row r="19" spans="1:9" x14ac:dyDescent="0.3">
      <c r="C19" s="10">
        <v>44</v>
      </c>
      <c r="D19" s="6">
        <f>$D$8*$E$29</f>
        <v>229404.61321200957</v>
      </c>
      <c r="E19" s="6">
        <f>$E$8*$E$30</f>
        <v>4402891.8830280388</v>
      </c>
      <c r="F19" s="6">
        <f>$F$8*$E$31</f>
        <v>12769822.680610634</v>
      </c>
      <c r="G19" s="6">
        <f>$G$8*$E$32</f>
        <v>1455677.5104236419</v>
      </c>
      <c r="H19" s="6">
        <f>$H$8*$E$33</f>
        <v>1455688.3447942303</v>
      </c>
      <c r="I19" s="6">
        <f t="shared" si="8"/>
        <v>20313485.032068554</v>
      </c>
    </row>
    <row r="20" spans="1:9" x14ac:dyDescent="0.3">
      <c r="C20" s="10">
        <v>54</v>
      </c>
      <c r="D20" s="6">
        <f>$D$9*$F$29</f>
        <v>496706.10110742244</v>
      </c>
      <c r="E20" s="6">
        <f>$E$9*$F$30</f>
        <v>9532590.8823123258</v>
      </c>
      <c r="F20" s="6">
        <f>$F$10*$F$31</f>
        <v>27500026.0269989</v>
      </c>
      <c r="G20" s="6">
        <f>$G$9*$F$32</f>
        <v>3151741.6638294123</v>
      </c>
      <c r="H20" s="6">
        <f>$H$9*$F$33</f>
        <v>3151759.1397478273</v>
      </c>
      <c r="I20" s="6">
        <f t="shared" si="8"/>
        <v>43832823.813995883</v>
      </c>
    </row>
    <row r="21" spans="1:9" x14ac:dyDescent="0.3">
      <c r="C21" s="10">
        <v>64</v>
      </c>
      <c r="D21" s="6">
        <f>$D$10*$G$29</f>
        <v>694198.21711985301</v>
      </c>
      <c r="E21" s="6">
        <f>$E$10*$G$30</f>
        <v>13323104.386936342</v>
      </c>
      <c r="F21" s="6">
        <f>$F$10*$G$31</f>
        <v>38642170.384141028</v>
      </c>
      <c r="G21" s="6">
        <f>$G$10*$G$32</f>
        <v>4404971.4326359937</v>
      </c>
      <c r="H21" s="6">
        <f>$H$10*$G$33</f>
        <v>4404917.5386363305</v>
      </c>
      <c r="I21" s="6">
        <f t="shared" si="8"/>
        <v>61469361.959469542</v>
      </c>
    </row>
    <row r="22" spans="1:9" x14ac:dyDescent="0.3">
      <c r="C22" s="10" t="s">
        <v>27</v>
      </c>
      <c r="D22" s="6">
        <f>$D$11*$H$29</f>
        <v>2879.2957989209999</v>
      </c>
      <c r="E22" s="6">
        <f>$E$11*$H$30</f>
        <v>55259.661497039997</v>
      </c>
      <c r="F22" s="6">
        <f>$F$11*$H$31</f>
        <v>160274.45202878898</v>
      </c>
      <c r="G22" s="6">
        <f>$G$11*$H$32</f>
        <v>18270.308721012003</v>
      </c>
      <c r="H22" s="6">
        <f>$H$11*$H$33</f>
        <v>18270.085187209999</v>
      </c>
      <c r="I22" s="6">
        <f t="shared" si="8"/>
        <v>254953.80323297196</v>
      </c>
    </row>
    <row r="23" spans="1:9" x14ac:dyDescent="0.3">
      <c r="H23" t="s">
        <v>21</v>
      </c>
      <c r="I23" s="6">
        <f>SUM(I16:I22)</f>
        <v>156628332.77751261</v>
      </c>
    </row>
    <row r="27" spans="1:9" x14ac:dyDescent="0.3">
      <c r="A27" t="s">
        <v>26</v>
      </c>
    </row>
    <row r="28" spans="1:9" x14ac:dyDescent="0.3">
      <c r="B28" s="5" t="s">
        <v>12</v>
      </c>
      <c r="C28" s="5">
        <v>25</v>
      </c>
      <c r="D28" s="5">
        <v>34</v>
      </c>
      <c r="E28" s="5">
        <v>44</v>
      </c>
      <c r="F28" s="5">
        <v>54</v>
      </c>
      <c r="G28" s="5">
        <v>64</v>
      </c>
      <c r="H28" s="5" t="s">
        <v>27</v>
      </c>
    </row>
    <row r="29" spans="1:9" x14ac:dyDescent="0.3">
      <c r="A29" s="29" t="s">
        <v>62</v>
      </c>
      <c r="B29" s="4">
        <v>113.31</v>
      </c>
      <c r="C29" s="4">
        <v>179.16</v>
      </c>
      <c r="D29" s="4">
        <v>216.63</v>
      </c>
      <c r="E29" s="4">
        <v>249.28</v>
      </c>
      <c r="F29" s="4">
        <v>380.98</v>
      </c>
      <c r="G29" s="4">
        <v>535.33000000000004</v>
      </c>
      <c r="H29" s="4">
        <v>535.33000000000004</v>
      </c>
    </row>
    <row r="30" spans="1:9" x14ac:dyDescent="0.3">
      <c r="A30" t="s">
        <v>29</v>
      </c>
      <c r="B30" s="4">
        <v>119.13</v>
      </c>
      <c r="C30" s="4">
        <v>188.35</v>
      </c>
      <c r="D30" s="4">
        <v>227.75</v>
      </c>
      <c r="E30" s="4">
        <v>262.08</v>
      </c>
      <c r="F30" s="4">
        <v>400.52</v>
      </c>
      <c r="G30" s="4">
        <v>562.79999999999995</v>
      </c>
      <c r="H30" s="4">
        <v>562.79999999999995</v>
      </c>
    </row>
    <row r="31" spans="1:9" x14ac:dyDescent="0.3">
      <c r="A31" t="s">
        <v>23</v>
      </c>
      <c r="B31" s="4">
        <v>144.21</v>
      </c>
      <c r="C31" s="4">
        <v>228.01</v>
      </c>
      <c r="D31" s="4">
        <v>275.7</v>
      </c>
      <c r="E31" s="4">
        <v>317.26</v>
      </c>
      <c r="F31" s="4">
        <v>484.86</v>
      </c>
      <c r="G31" s="4">
        <v>681.31</v>
      </c>
      <c r="H31" s="4">
        <v>681.31</v>
      </c>
    </row>
    <row r="32" spans="1:9" x14ac:dyDescent="0.3">
      <c r="A32" t="s">
        <v>24</v>
      </c>
      <c r="B32" s="4">
        <v>196.82</v>
      </c>
      <c r="C32" s="4">
        <v>268.5</v>
      </c>
      <c r="D32" s="4">
        <v>324.64999999999998</v>
      </c>
      <c r="E32" s="4">
        <v>373.59</v>
      </c>
      <c r="F32" s="4">
        <v>570.95000000000005</v>
      </c>
      <c r="G32" s="4">
        <v>802.28</v>
      </c>
      <c r="H32" s="4">
        <v>802.28</v>
      </c>
    </row>
    <row r="33" spans="1:8" x14ac:dyDescent="0.3">
      <c r="A33" t="s">
        <v>25</v>
      </c>
      <c r="B33" s="4">
        <v>194.59</v>
      </c>
      <c r="C33" s="4">
        <v>307.66000000000003</v>
      </c>
      <c r="D33" s="4">
        <v>372.01</v>
      </c>
      <c r="E33" s="4">
        <v>428.09</v>
      </c>
      <c r="F33" s="4">
        <v>654.24</v>
      </c>
      <c r="G33" s="4">
        <v>919.3</v>
      </c>
      <c r="H33" s="4">
        <v>919.3</v>
      </c>
    </row>
    <row r="34" spans="1:8" x14ac:dyDescent="0.3">
      <c r="A34" t="s">
        <v>32</v>
      </c>
    </row>
    <row r="35" spans="1:8" x14ac:dyDescent="0.3">
      <c r="A35" t="s">
        <v>33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8" workbookViewId="0">
      <selection activeCell="A29" sqref="A29"/>
    </sheetView>
  </sheetViews>
  <sheetFormatPr defaultRowHeight="14.4" x14ac:dyDescent="0.3"/>
  <cols>
    <col min="1" max="1" width="13.6640625" customWidth="1"/>
    <col min="2" max="9" width="14.88671875" customWidth="1"/>
  </cols>
  <sheetData>
    <row r="1" spans="1:9" x14ac:dyDescent="0.3">
      <c r="A1" t="s">
        <v>2</v>
      </c>
    </row>
    <row r="2" spans="1:9" x14ac:dyDescent="0.3">
      <c r="F2" t="s">
        <v>28</v>
      </c>
    </row>
    <row r="3" spans="1:9" x14ac:dyDescent="0.3">
      <c r="A3" t="s">
        <v>11</v>
      </c>
      <c r="B3" s="10" t="s">
        <v>19</v>
      </c>
      <c r="C3" s="10" t="s">
        <v>20</v>
      </c>
      <c r="D3" s="29" t="s">
        <v>62</v>
      </c>
      <c r="E3" s="5" t="s">
        <v>29</v>
      </c>
      <c r="F3" s="5" t="s">
        <v>23</v>
      </c>
      <c r="G3" s="5" t="s">
        <v>24</v>
      </c>
      <c r="H3" s="5" t="s">
        <v>25</v>
      </c>
      <c r="I3" s="5" t="s">
        <v>31</v>
      </c>
    </row>
    <row r="4" spans="1:9" x14ac:dyDescent="0.3">
      <c r="B4" s="7" t="s">
        <v>30</v>
      </c>
      <c r="C4" s="8">
        <v>14306</v>
      </c>
      <c r="D4" s="9">
        <v>1.41E-2</v>
      </c>
      <c r="E4" s="9">
        <v>0.25740000000000002</v>
      </c>
      <c r="F4" s="9">
        <v>0.61670000000000003</v>
      </c>
      <c r="G4" s="9">
        <v>5.9700000000000003E-2</v>
      </c>
      <c r="H4" s="9">
        <v>5.21E-2</v>
      </c>
      <c r="I4" s="9"/>
    </row>
    <row r="5" spans="1:9" x14ac:dyDescent="0.3">
      <c r="A5" t="s">
        <v>12</v>
      </c>
      <c r="B5" s="2">
        <v>5.5899999999999998E-2</v>
      </c>
      <c r="C5" s="1">
        <f>B5*$C$4</f>
        <v>799.70539999999994</v>
      </c>
      <c r="D5" s="4">
        <f t="shared" ref="D5:D11" si="0">C5*$D$4</f>
        <v>11.275846139999999</v>
      </c>
      <c r="E5" s="4">
        <f t="shared" ref="E5:E11" si="1">C5*$E$4</f>
        <v>205.84416995999999</v>
      </c>
      <c r="F5" s="4">
        <f t="shared" ref="F5:F11" si="2">C5*$F$4</f>
        <v>493.17832017999996</v>
      </c>
      <c r="G5" s="4">
        <f t="shared" ref="G5:G11" si="3">C5*$G$4</f>
        <v>47.742412379999998</v>
      </c>
      <c r="H5" s="4">
        <f t="shared" ref="H5:H11" si="4">C5*$H$4</f>
        <v>41.664651339999999</v>
      </c>
      <c r="I5" s="1">
        <f>SUM(D5:H5)</f>
        <v>799.70539999999994</v>
      </c>
    </row>
    <row r="6" spans="1:9" x14ac:dyDescent="0.3">
      <c r="A6" t="s">
        <v>13</v>
      </c>
      <c r="B6" s="2">
        <v>0.1159</v>
      </c>
      <c r="C6" s="1">
        <f t="shared" ref="C6:C11" si="5">B6*$C$4</f>
        <v>1658.0654</v>
      </c>
      <c r="D6" s="4">
        <f t="shared" si="0"/>
        <v>23.378722139999997</v>
      </c>
      <c r="E6" s="4">
        <f t="shared" si="1"/>
        <v>426.78603396</v>
      </c>
      <c r="F6" s="4">
        <f t="shared" si="2"/>
        <v>1022.52893218</v>
      </c>
      <c r="G6" s="4">
        <f t="shared" si="3"/>
        <v>98.98650438</v>
      </c>
      <c r="H6" s="4">
        <f t="shared" si="4"/>
        <v>86.385207339999994</v>
      </c>
      <c r="I6" s="1">
        <f t="shared" ref="I6:I11" si="6">SUM(D6:H6)</f>
        <v>1658.0654000000002</v>
      </c>
    </row>
    <row r="7" spans="1:9" x14ac:dyDescent="0.3">
      <c r="A7" t="s">
        <v>14</v>
      </c>
      <c r="B7" s="2">
        <v>0.17269999999999999</v>
      </c>
      <c r="C7" s="1">
        <f t="shared" si="5"/>
        <v>2470.6461999999997</v>
      </c>
      <c r="D7" s="4">
        <f t="shared" si="0"/>
        <v>34.836111419999995</v>
      </c>
      <c r="E7" s="4">
        <f t="shared" si="1"/>
        <v>635.94433187999994</v>
      </c>
      <c r="F7" s="4">
        <f t="shared" si="2"/>
        <v>1523.6475115399999</v>
      </c>
      <c r="G7" s="4">
        <f t="shared" si="3"/>
        <v>147.49757814</v>
      </c>
      <c r="H7" s="4">
        <f t="shared" si="4"/>
        <v>128.72066701999998</v>
      </c>
      <c r="I7" s="1">
        <f t="shared" si="6"/>
        <v>2470.6461999999997</v>
      </c>
    </row>
    <row r="8" spans="1:9" x14ac:dyDescent="0.3">
      <c r="A8" t="s">
        <v>15</v>
      </c>
      <c r="B8" s="2">
        <v>0.1711</v>
      </c>
      <c r="C8" s="1">
        <f t="shared" si="5"/>
        <v>2447.7566000000002</v>
      </c>
      <c r="D8" s="4">
        <f t="shared" si="0"/>
        <v>34.513368060000005</v>
      </c>
      <c r="E8" s="4">
        <f t="shared" si="1"/>
        <v>630.0525488400001</v>
      </c>
      <c r="F8" s="4">
        <f t="shared" si="2"/>
        <v>1509.5314952200001</v>
      </c>
      <c r="G8" s="4">
        <f t="shared" si="3"/>
        <v>146.13106902000001</v>
      </c>
      <c r="H8" s="4">
        <f t="shared" si="4"/>
        <v>127.52811886000001</v>
      </c>
      <c r="I8" s="1">
        <f t="shared" si="6"/>
        <v>2447.7566000000002</v>
      </c>
    </row>
    <row r="9" spans="1:9" x14ac:dyDescent="0.3">
      <c r="A9" t="s">
        <v>16</v>
      </c>
      <c r="B9" s="2">
        <v>0.2424</v>
      </c>
      <c r="C9" s="1">
        <f t="shared" si="5"/>
        <v>3467.7744000000002</v>
      </c>
      <c r="D9" s="4">
        <f t="shared" si="0"/>
        <v>48.89561904</v>
      </c>
      <c r="E9" s="4">
        <f t="shared" si="1"/>
        <v>892.60513056000013</v>
      </c>
      <c r="F9" s="4">
        <f t="shared" si="2"/>
        <v>2138.5764724800001</v>
      </c>
      <c r="G9" s="4">
        <f t="shared" si="3"/>
        <v>207.02613168000002</v>
      </c>
      <c r="H9" s="4">
        <f t="shared" si="4"/>
        <v>180.67104624000001</v>
      </c>
      <c r="I9" s="1">
        <f t="shared" si="6"/>
        <v>3467.7744000000007</v>
      </c>
    </row>
    <row r="10" spans="1:9" x14ac:dyDescent="0.3">
      <c r="A10" t="s">
        <v>17</v>
      </c>
      <c r="B10" s="2">
        <v>0.24110000000000001</v>
      </c>
      <c r="C10" s="1">
        <f t="shared" si="5"/>
        <v>3449.1766000000002</v>
      </c>
      <c r="D10" s="4">
        <f t="shared" si="0"/>
        <v>48.633390060000004</v>
      </c>
      <c r="E10" s="4">
        <f t="shared" si="1"/>
        <v>887.81805684000017</v>
      </c>
      <c r="F10" s="4">
        <f t="shared" si="2"/>
        <v>2127.1072092200002</v>
      </c>
      <c r="G10" s="4">
        <f t="shared" si="3"/>
        <v>205.91584302000001</v>
      </c>
      <c r="H10" s="4">
        <f t="shared" si="4"/>
        <v>179.70210086</v>
      </c>
      <c r="I10" s="1">
        <f t="shared" si="6"/>
        <v>3449.1766000000002</v>
      </c>
    </row>
    <row r="11" spans="1:9" x14ac:dyDescent="0.3">
      <c r="A11" t="s">
        <v>18</v>
      </c>
      <c r="B11" s="2">
        <v>1E-3</v>
      </c>
      <c r="C11" s="1">
        <f t="shared" si="5"/>
        <v>14.306000000000001</v>
      </c>
      <c r="D11" s="4">
        <f t="shared" si="0"/>
        <v>0.20171460000000002</v>
      </c>
      <c r="E11" s="4">
        <f t="shared" si="1"/>
        <v>3.6823644000000004</v>
      </c>
      <c r="F11" s="4">
        <f t="shared" si="2"/>
        <v>8.8225102000000017</v>
      </c>
      <c r="G11" s="4">
        <f t="shared" si="3"/>
        <v>0.85406820000000006</v>
      </c>
      <c r="H11" s="4">
        <f t="shared" si="4"/>
        <v>0.74534260000000008</v>
      </c>
      <c r="I11" s="1">
        <f t="shared" si="6"/>
        <v>14.306000000000003</v>
      </c>
    </row>
    <row r="12" spans="1:9" x14ac:dyDescent="0.3">
      <c r="D12" s="1">
        <f>SUM(D5:D11)</f>
        <v>201.73477145999999</v>
      </c>
      <c r="E12" s="1">
        <f t="shared" ref="E12:H12" si="7">SUM(E5:E11)</f>
        <v>3682.7326364400005</v>
      </c>
      <c r="F12" s="1">
        <f t="shared" si="7"/>
        <v>8823.3924510199995</v>
      </c>
      <c r="G12" s="1">
        <f t="shared" si="7"/>
        <v>854.15360682000016</v>
      </c>
      <c r="H12" s="1">
        <f t="shared" si="7"/>
        <v>745.41713426000001</v>
      </c>
      <c r="I12" s="1">
        <f>SUM(D12:H12)</f>
        <v>14307.430600000002</v>
      </c>
    </row>
    <row r="13" spans="1:9" x14ac:dyDescent="0.3">
      <c r="D13" s="1"/>
      <c r="E13" s="1"/>
      <c r="F13" s="1"/>
      <c r="G13" s="1"/>
      <c r="H13" s="1"/>
      <c r="I13" s="1"/>
    </row>
    <row r="14" spans="1:9" x14ac:dyDescent="0.3">
      <c r="C14" t="s">
        <v>34</v>
      </c>
      <c r="D14" s="1"/>
      <c r="E14" s="1"/>
      <c r="F14" s="1"/>
      <c r="G14" s="1"/>
      <c r="H14" s="1"/>
      <c r="I14" s="1"/>
    </row>
    <row r="15" spans="1:9" x14ac:dyDescent="0.3">
      <c r="C15" s="10" t="s">
        <v>11</v>
      </c>
      <c r="D15" s="29" t="s">
        <v>62</v>
      </c>
      <c r="E15" s="5" t="s">
        <v>29</v>
      </c>
      <c r="F15" s="5" t="s">
        <v>23</v>
      </c>
      <c r="G15" s="5" t="s">
        <v>24</v>
      </c>
      <c r="H15" s="5" t="s">
        <v>25</v>
      </c>
      <c r="I15" s="5" t="s">
        <v>35</v>
      </c>
    </row>
    <row r="16" spans="1:9" x14ac:dyDescent="0.3">
      <c r="C16" s="10" t="s">
        <v>12</v>
      </c>
      <c r="D16" s="6">
        <f>$D$5*$B$29</f>
        <v>1517.5033735212</v>
      </c>
      <c r="E16" s="6">
        <f>$E$5*$B$30</f>
        <v>26527.138182745199</v>
      </c>
      <c r="F16" s="6">
        <f>$F$5*$B$31</f>
        <v>86473.886660361197</v>
      </c>
      <c r="G16" s="6">
        <f>$G$5*$B$32</f>
        <v>10812.2241316986</v>
      </c>
      <c r="H16" s="6">
        <f>$H$5*$B$33</f>
        <v>10411.163076839199</v>
      </c>
      <c r="I16" s="6">
        <f>SUM(D16:H16)</f>
        <v>135741.91542516541</v>
      </c>
    </row>
    <row r="17" spans="1:9" x14ac:dyDescent="0.3">
      <c r="C17" s="10">
        <v>25</v>
      </c>
      <c r="D17" s="6">
        <f>$D$6*$C$29</f>
        <v>4515.8339685623996</v>
      </c>
      <c r="E17" s="6">
        <f>$E$6*$C$30</f>
        <v>78588.380293394395</v>
      </c>
      <c r="F17" s="6">
        <f>$F$6*$C$31</f>
        <v>263413.67821888981</v>
      </c>
      <c r="G17" s="6">
        <f>$G$6*$C$32</f>
        <v>33501.982407411</v>
      </c>
      <c r="H17" s="6">
        <f>$H$6*$C$33</f>
        <v>32434.189947876395</v>
      </c>
      <c r="I17" s="6">
        <f t="shared" ref="I17:I22" si="8">SUM(D17:H17)</f>
        <v>412454.06483613397</v>
      </c>
    </row>
    <row r="18" spans="1:9" x14ac:dyDescent="0.3">
      <c r="C18" s="10">
        <v>34</v>
      </c>
      <c r="D18" s="6">
        <f>$D$7*$D$29</f>
        <v>8136.6705443693982</v>
      </c>
      <c r="E18" s="6">
        <f>$E$7*$D$30</f>
        <v>141599.36493640079</v>
      </c>
      <c r="F18" s="6">
        <f>$F$7*$D$31</f>
        <v>474616.19984470995</v>
      </c>
      <c r="G18" s="6">
        <f>$G$7*$D$32</f>
        <v>60361.908878013601</v>
      </c>
      <c r="H18" s="6">
        <f>$H$7*$D$33</f>
        <v>58439.182827079989</v>
      </c>
      <c r="I18" s="6">
        <f t="shared" si="8"/>
        <v>743153.32703057374</v>
      </c>
    </row>
    <row r="19" spans="1:9" x14ac:dyDescent="0.3">
      <c r="C19" s="10">
        <v>44</v>
      </c>
      <c r="D19" s="6">
        <f>$D$8*$E$29</f>
        <v>9276.1579334861999</v>
      </c>
      <c r="E19" s="6">
        <f>$E$8*$E$30</f>
        <v>161432.06406378484</v>
      </c>
      <c r="F19" s="6">
        <f>$F$8*$E$31</f>
        <v>541091.564461609</v>
      </c>
      <c r="G19" s="6">
        <f>$G$8*$E$32</f>
        <v>68817.5043335886</v>
      </c>
      <c r="H19" s="6">
        <f>$H$8*$E$33</f>
        <v>66624.515136029804</v>
      </c>
      <c r="I19" s="6">
        <f t="shared" si="8"/>
        <v>847241.80592849851</v>
      </c>
    </row>
    <row r="20" spans="1:9" x14ac:dyDescent="0.3">
      <c r="C20" s="10">
        <v>54</v>
      </c>
      <c r="D20" s="6">
        <f>$D$9*$F$29</f>
        <v>20084.3644768704</v>
      </c>
      <c r="E20" s="6">
        <f>$E$9*$F$30</f>
        <v>349517.39097337925</v>
      </c>
      <c r="F20" s="6">
        <f>$F$10*$F$31</f>
        <v>1165250.6002828083</v>
      </c>
      <c r="G20" s="6">
        <f>$G$9*$F$32</f>
        <v>148998.77723141282</v>
      </c>
      <c r="H20" s="6">
        <f>$H$9*$F$33</f>
        <v>144251.3767389408</v>
      </c>
      <c r="I20" s="6">
        <f t="shared" si="8"/>
        <v>1828102.5097034117</v>
      </c>
    </row>
    <row r="21" spans="1:9" x14ac:dyDescent="0.3">
      <c r="C21" s="10">
        <v>64</v>
      </c>
      <c r="D21" s="6">
        <f>$D$10*$G$29</f>
        <v>28069.733740930202</v>
      </c>
      <c r="E21" s="6">
        <f>$E$10*$G$30</f>
        <v>488495.25123450492</v>
      </c>
      <c r="F21" s="6">
        <f>$F$10*$G$31</f>
        <v>1637362.0453691874</v>
      </c>
      <c r="G21" s="6">
        <f>$G$10*$G$32</f>
        <v>208244.7512045562</v>
      </c>
      <c r="H21" s="6">
        <f>$H$10*$G$33</f>
        <v>201607.78695483401</v>
      </c>
      <c r="I21" s="6">
        <f t="shared" si="8"/>
        <v>2563779.5685040131</v>
      </c>
    </row>
    <row r="22" spans="1:9" x14ac:dyDescent="0.3">
      <c r="C22" s="10" t="s">
        <v>27</v>
      </c>
      <c r="D22" s="6">
        <f>$D$11*$H$29</f>
        <v>116.423615682</v>
      </c>
      <c r="E22" s="6">
        <f>$E$11*$H$30</f>
        <v>2026.1105401680004</v>
      </c>
      <c r="F22" s="6">
        <f>$F$11*$H$31</f>
        <v>6791.2154515520015</v>
      </c>
      <c r="G22" s="6">
        <f>$G$11*$H$32</f>
        <v>863.72771134200002</v>
      </c>
      <c r="H22" s="6">
        <f>$H$11*$H$33</f>
        <v>836.19986294000012</v>
      </c>
      <c r="I22" s="6">
        <f t="shared" si="8"/>
        <v>10633.677181684003</v>
      </c>
    </row>
    <row r="23" spans="1:9" x14ac:dyDescent="0.3">
      <c r="H23" t="s">
        <v>21</v>
      </c>
      <c r="I23" s="6">
        <f>SUM(I16:I22)</f>
        <v>6541106.8686094815</v>
      </c>
    </row>
    <row r="27" spans="1:9" x14ac:dyDescent="0.3">
      <c r="A27" t="s">
        <v>26</v>
      </c>
    </row>
    <row r="28" spans="1:9" x14ac:dyDescent="0.3">
      <c r="B28" s="5" t="s">
        <v>12</v>
      </c>
      <c r="C28" s="5">
        <v>25</v>
      </c>
      <c r="D28" s="5">
        <v>34</v>
      </c>
      <c r="E28" s="5">
        <v>44</v>
      </c>
      <c r="F28" s="5">
        <v>54</v>
      </c>
      <c r="G28" s="5">
        <v>64</v>
      </c>
      <c r="H28" s="5" t="s">
        <v>27</v>
      </c>
    </row>
    <row r="29" spans="1:9" x14ac:dyDescent="0.3">
      <c r="A29" s="29" t="s">
        <v>62</v>
      </c>
      <c r="B29" s="4">
        <v>134.58000000000001</v>
      </c>
      <c r="C29" s="4">
        <v>193.16</v>
      </c>
      <c r="D29" s="4">
        <v>233.57</v>
      </c>
      <c r="E29" s="4">
        <v>268.77</v>
      </c>
      <c r="F29" s="4">
        <v>410.76</v>
      </c>
      <c r="G29" s="4">
        <v>577.16999999999996</v>
      </c>
      <c r="H29" s="4">
        <v>577.16999999999996</v>
      </c>
    </row>
    <row r="30" spans="1:9" x14ac:dyDescent="0.3">
      <c r="A30" t="s">
        <v>29</v>
      </c>
      <c r="B30" s="4">
        <v>128.87</v>
      </c>
      <c r="C30" s="4">
        <v>184.14</v>
      </c>
      <c r="D30" s="4">
        <v>222.66</v>
      </c>
      <c r="E30" s="4">
        <v>256.22000000000003</v>
      </c>
      <c r="F30" s="4">
        <v>391.57</v>
      </c>
      <c r="G30" s="4">
        <v>550.22</v>
      </c>
      <c r="H30" s="4">
        <v>550.22</v>
      </c>
    </row>
    <row r="31" spans="1:9" x14ac:dyDescent="0.3">
      <c r="A31" t="s">
        <v>23</v>
      </c>
      <c r="B31" s="4">
        <v>175.34</v>
      </c>
      <c r="C31" s="4">
        <v>257.61</v>
      </c>
      <c r="D31" s="4">
        <v>311.5</v>
      </c>
      <c r="E31" s="4">
        <v>358.45</v>
      </c>
      <c r="F31" s="4">
        <v>547.80999999999995</v>
      </c>
      <c r="G31" s="4">
        <v>769.76</v>
      </c>
      <c r="H31" s="4">
        <v>769.76</v>
      </c>
    </row>
    <row r="32" spans="1:9" x14ac:dyDescent="0.3">
      <c r="A32" t="s">
        <v>24</v>
      </c>
      <c r="B32" s="4">
        <v>226.47</v>
      </c>
      <c r="C32" s="4">
        <v>338.45</v>
      </c>
      <c r="D32" s="4">
        <v>409.24</v>
      </c>
      <c r="E32" s="4">
        <v>470.93</v>
      </c>
      <c r="F32" s="4">
        <v>719.71</v>
      </c>
      <c r="G32" s="4">
        <v>1011.31</v>
      </c>
      <c r="H32" s="4">
        <v>1011.31</v>
      </c>
    </row>
    <row r="33" spans="1:8" x14ac:dyDescent="0.3">
      <c r="A33" t="s">
        <v>25</v>
      </c>
      <c r="B33" s="4">
        <v>249.88</v>
      </c>
      <c r="C33" s="4">
        <v>375.46</v>
      </c>
      <c r="D33" s="4">
        <v>454</v>
      </c>
      <c r="E33" s="4">
        <v>522.42999999999995</v>
      </c>
      <c r="F33" s="4">
        <v>798.42</v>
      </c>
      <c r="G33" s="4">
        <v>1121.9000000000001</v>
      </c>
      <c r="H33" s="4">
        <v>1121.9000000000001</v>
      </c>
    </row>
    <row r="34" spans="1:8" x14ac:dyDescent="0.3">
      <c r="A34" t="s">
        <v>41</v>
      </c>
    </row>
    <row r="35" spans="1:8" x14ac:dyDescent="0.3">
      <c r="A35" t="s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6" workbookViewId="0">
      <selection activeCell="A29" sqref="A29"/>
    </sheetView>
  </sheetViews>
  <sheetFormatPr defaultRowHeight="14.4" x14ac:dyDescent="0.3"/>
  <cols>
    <col min="2" max="2" width="13.109375" customWidth="1"/>
    <col min="3" max="3" width="15.88671875" customWidth="1"/>
    <col min="4" max="9" width="13.109375" customWidth="1"/>
  </cols>
  <sheetData>
    <row r="1" spans="1:9" x14ac:dyDescent="0.3">
      <c r="A1" t="s">
        <v>3</v>
      </c>
    </row>
    <row r="2" spans="1:9" x14ac:dyDescent="0.3">
      <c r="F2" t="s">
        <v>28</v>
      </c>
    </row>
    <row r="3" spans="1:9" x14ac:dyDescent="0.3">
      <c r="A3" t="s">
        <v>11</v>
      </c>
      <c r="B3" s="10" t="s">
        <v>19</v>
      </c>
      <c r="C3" s="10" t="s">
        <v>20</v>
      </c>
      <c r="D3" s="29" t="s">
        <v>62</v>
      </c>
      <c r="E3" s="5" t="s">
        <v>29</v>
      </c>
      <c r="F3" s="5" t="s">
        <v>23</v>
      </c>
      <c r="G3" s="5" t="s">
        <v>24</v>
      </c>
      <c r="H3" s="5" t="s">
        <v>25</v>
      </c>
      <c r="I3" s="5" t="s">
        <v>31</v>
      </c>
    </row>
    <row r="4" spans="1:9" x14ac:dyDescent="0.3">
      <c r="B4" s="7" t="s">
        <v>30</v>
      </c>
      <c r="C4" s="8">
        <v>1091</v>
      </c>
      <c r="D4" s="9">
        <v>1.41E-2</v>
      </c>
      <c r="E4" s="9">
        <v>0.25740000000000002</v>
      </c>
      <c r="F4" s="9">
        <v>0.61670000000000003</v>
      </c>
      <c r="G4" s="9">
        <v>5.9700000000000003E-2</v>
      </c>
      <c r="H4" s="9">
        <v>5.21E-2</v>
      </c>
      <c r="I4" s="9"/>
    </row>
    <row r="5" spans="1:9" x14ac:dyDescent="0.3">
      <c r="A5" t="s">
        <v>12</v>
      </c>
      <c r="B5" s="2">
        <v>5.5899999999999998E-2</v>
      </c>
      <c r="C5" s="1">
        <f>B5*$C$4</f>
        <v>60.986899999999999</v>
      </c>
      <c r="D5" s="4">
        <f t="shared" ref="D5:D11" si="0">C5*$D$4</f>
        <v>0.85991529</v>
      </c>
      <c r="E5" s="4">
        <f t="shared" ref="E5:E11" si="1">C5*$E$4</f>
        <v>15.69802806</v>
      </c>
      <c r="F5" s="4">
        <f t="shared" ref="F5:F11" si="2">C5*$F$4</f>
        <v>37.61062123</v>
      </c>
      <c r="G5" s="4">
        <f t="shared" ref="G5:G11" si="3">C5*$G$4</f>
        <v>3.6409179300000001</v>
      </c>
      <c r="H5" s="4">
        <f t="shared" ref="H5:H11" si="4">C5*$H$4</f>
        <v>3.1774174899999998</v>
      </c>
      <c r="I5" s="1">
        <f>SUM(D5:H5)</f>
        <v>60.986900000000006</v>
      </c>
    </row>
    <row r="6" spans="1:9" x14ac:dyDescent="0.3">
      <c r="A6" t="s">
        <v>13</v>
      </c>
      <c r="B6" s="2">
        <v>0.1159</v>
      </c>
      <c r="C6" s="1">
        <f t="shared" ref="C6:C11" si="5">B6*$C$4</f>
        <v>126.4469</v>
      </c>
      <c r="D6" s="4">
        <f t="shared" si="0"/>
        <v>1.7829012899999999</v>
      </c>
      <c r="E6" s="4">
        <f t="shared" si="1"/>
        <v>32.547432060000006</v>
      </c>
      <c r="F6" s="4">
        <f t="shared" si="2"/>
        <v>77.979803230000002</v>
      </c>
      <c r="G6" s="4">
        <f t="shared" si="3"/>
        <v>7.54887993</v>
      </c>
      <c r="H6" s="4">
        <f t="shared" si="4"/>
        <v>6.5878834900000003</v>
      </c>
      <c r="I6" s="1">
        <f t="shared" ref="I6:I11" si="6">SUM(D6:H6)</f>
        <v>126.4469</v>
      </c>
    </row>
    <row r="7" spans="1:9" x14ac:dyDescent="0.3">
      <c r="A7" t="s">
        <v>14</v>
      </c>
      <c r="B7" s="2">
        <v>0.17269999999999999</v>
      </c>
      <c r="C7" s="1">
        <f t="shared" si="5"/>
        <v>188.41569999999999</v>
      </c>
      <c r="D7" s="4">
        <f t="shared" si="0"/>
        <v>2.6566613699999997</v>
      </c>
      <c r="E7" s="4">
        <f t="shared" si="1"/>
        <v>48.498201180000002</v>
      </c>
      <c r="F7" s="4">
        <f t="shared" si="2"/>
        <v>116.19596219</v>
      </c>
      <c r="G7" s="4">
        <f t="shared" si="3"/>
        <v>11.248417289999999</v>
      </c>
      <c r="H7" s="4">
        <f t="shared" si="4"/>
        <v>9.8164579700000001</v>
      </c>
      <c r="I7" s="1">
        <f t="shared" si="6"/>
        <v>188.41569999999999</v>
      </c>
    </row>
    <row r="8" spans="1:9" x14ac:dyDescent="0.3">
      <c r="A8" t="s">
        <v>15</v>
      </c>
      <c r="B8" s="2">
        <v>0.1711</v>
      </c>
      <c r="C8" s="1">
        <f t="shared" si="5"/>
        <v>186.67009999999999</v>
      </c>
      <c r="D8" s="4">
        <f t="shared" si="0"/>
        <v>2.6320484099999999</v>
      </c>
      <c r="E8" s="4">
        <f t="shared" si="1"/>
        <v>48.048883740000001</v>
      </c>
      <c r="F8" s="4">
        <f t="shared" si="2"/>
        <v>115.11945067000001</v>
      </c>
      <c r="G8" s="4">
        <f t="shared" si="3"/>
        <v>11.144204970000001</v>
      </c>
      <c r="H8" s="4">
        <f t="shared" si="4"/>
        <v>9.7255122099999998</v>
      </c>
      <c r="I8" s="1">
        <f t="shared" si="6"/>
        <v>186.67010000000002</v>
      </c>
    </row>
    <row r="9" spans="1:9" x14ac:dyDescent="0.3">
      <c r="A9" t="s">
        <v>16</v>
      </c>
      <c r="B9" s="2">
        <v>0.2424</v>
      </c>
      <c r="C9" s="1">
        <f t="shared" si="5"/>
        <v>264.45839999999998</v>
      </c>
      <c r="D9" s="4">
        <f t="shared" si="0"/>
        <v>3.7288634399999996</v>
      </c>
      <c r="E9" s="4">
        <f t="shared" si="1"/>
        <v>68.071592159999994</v>
      </c>
      <c r="F9" s="4">
        <f t="shared" si="2"/>
        <v>163.09149528</v>
      </c>
      <c r="G9" s="4">
        <f t="shared" si="3"/>
        <v>15.788166479999999</v>
      </c>
      <c r="H9" s="4">
        <f t="shared" si="4"/>
        <v>13.778282639999999</v>
      </c>
      <c r="I9" s="1">
        <f t="shared" si="6"/>
        <v>264.45839999999998</v>
      </c>
    </row>
    <row r="10" spans="1:9" x14ac:dyDescent="0.3">
      <c r="A10" t="s">
        <v>17</v>
      </c>
      <c r="B10" s="2">
        <v>0.24110000000000001</v>
      </c>
      <c r="C10" s="1">
        <f t="shared" si="5"/>
        <v>263.0401</v>
      </c>
      <c r="D10" s="4">
        <f t="shared" si="0"/>
        <v>3.70886541</v>
      </c>
      <c r="E10" s="4">
        <f t="shared" si="1"/>
        <v>67.706521739999999</v>
      </c>
      <c r="F10" s="4">
        <f t="shared" si="2"/>
        <v>162.21682967000001</v>
      </c>
      <c r="G10" s="4">
        <f t="shared" si="3"/>
        <v>15.70349397</v>
      </c>
      <c r="H10" s="4">
        <f t="shared" si="4"/>
        <v>13.70438921</v>
      </c>
      <c r="I10" s="1">
        <f t="shared" si="6"/>
        <v>263.0401</v>
      </c>
    </row>
    <row r="11" spans="1:9" x14ac:dyDescent="0.3">
      <c r="A11" t="s">
        <v>18</v>
      </c>
      <c r="B11" s="2">
        <v>1E-3</v>
      </c>
      <c r="C11" s="1">
        <f t="shared" si="5"/>
        <v>1.091</v>
      </c>
      <c r="D11" s="4">
        <f t="shared" si="0"/>
        <v>1.5383099999999999E-2</v>
      </c>
      <c r="E11" s="4">
        <f t="shared" si="1"/>
        <v>0.2808234</v>
      </c>
      <c r="F11" s="4">
        <f t="shared" si="2"/>
        <v>0.67281970000000002</v>
      </c>
      <c r="G11" s="4">
        <f t="shared" si="3"/>
        <v>6.5132700000000002E-2</v>
      </c>
      <c r="H11" s="4">
        <f t="shared" si="4"/>
        <v>5.6841099999999999E-2</v>
      </c>
      <c r="I11" s="1">
        <f t="shared" si="6"/>
        <v>1.091</v>
      </c>
    </row>
    <row r="12" spans="1:9" x14ac:dyDescent="0.3">
      <c r="D12" s="1">
        <f>SUM(D5:D11)</f>
        <v>15.384638309999998</v>
      </c>
      <c r="E12" s="1">
        <f t="shared" ref="E12:H12" si="7">SUM(E5:E11)</f>
        <v>280.85148234000002</v>
      </c>
      <c r="F12" s="1">
        <f t="shared" si="7"/>
        <v>672.88698196999997</v>
      </c>
      <c r="G12" s="1">
        <f t="shared" si="7"/>
        <v>65.139213269999999</v>
      </c>
      <c r="H12" s="1">
        <f t="shared" si="7"/>
        <v>56.846784110000002</v>
      </c>
      <c r="I12" s="1">
        <f>SUM(D12:H12)</f>
        <v>1091.1091000000001</v>
      </c>
    </row>
    <row r="13" spans="1:9" x14ac:dyDescent="0.3">
      <c r="D13" s="1"/>
      <c r="E13" s="1"/>
      <c r="F13" s="1"/>
      <c r="G13" s="1"/>
      <c r="H13" s="1"/>
      <c r="I13" s="1"/>
    </row>
    <row r="14" spans="1:9" x14ac:dyDescent="0.3">
      <c r="C14" t="s">
        <v>34</v>
      </c>
      <c r="D14" s="1"/>
      <c r="E14" s="1"/>
      <c r="F14" s="1"/>
      <c r="G14" s="1"/>
      <c r="H14" s="1"/>
      <c r="I14" s="1"/>
    </row>
    <row r="15" spans="1:9" x14ac:dyDescent="0.3">
      <c r="C15" s="10" t="s">
        <v>11</v>
      </c>
      <c r="D15" s="29" t="s">
        <v>62</v>
      </c>
      <c r="E15" s="5" t="s">
        <v>29</v>
      </c>
      <c r="F15" s="5" t="s">
        <v>23</v>
      </c>
      <c r="G15" s="5" t="s">
        <v>24</v>
      </c>
      <c r="H15" s="5" t="s">
        <v>25</v>
      </c>
      <c r="I15" s="5" t="s">
        <v>35</v>
      </c>
    </row>
    <row r="16" spans="1:9" x14ac:dyDescent="0.3">
      <c r="C16" s="10" t="s">
        <v>12</v>
      </c>
      <c r="D16" s="6">
        <f>$D$5*$B$29</f>
        <v>128.98729349999999</v>
      </c>
      <c r="E16" s="6">
        <f>$E$5*$B$30</f>
        <v>2354.704209</v>
      </c>
      <c r="F16" s="6">
        <f>$F$5*$B$31</f>
        <v>6657.0799577099997</v>
      </c>
      <c r="G16" s="6">
        <f>$G$5*$B$32</f>
        <v>720.90175013999999</v>
      </c>
      <c r="H16" s="6">
        <f>$H$5*$B$33</f>
        <v>708.56410026999993</v>
      </c>
      <c r="I16" s="6">
        <f>SUM(D16:H16)</f>
        <v>10570.237310619998</v>
      </c>
    </row>
    <row r="17" spans="1:9" x14ac:dyDescent="0.3">
      <c r="C17" s="10">
        <v>25</v>
      </c>
      <c r="D17" s="6">
        <f>$D$6*$C$29</f>
        <v>422.54760572999999</v>
      </c>
      <c r="E17" s="6">
        <f>$E$6*$C$30</f>
        <v>7713.7413982200014</v>
      </c>
      <c r="F17" s="6">
        <f>$F$6*$C$31</f>
        <v>21756.365101170002</v>
      </c>
      <c r="G17" s="6">
        <f>$G$6*$C$32</f>
        <v>2362.79941809</v>
      </c>
      <c r="H17" s="6">
        <f>$H$6*$C$33</f>
        <v>2318.9349884799999</v>
      </c>
      <c r="I17" s="6">
        <f t="shared" ref="I17:I22" si="8">SUM(D17:H17)</f>
        <v>34574.388511690006</v>
      </c>
    </row>
    <row r="18" spans="1:9" x14ac:dyDescent="0.3">
      <c r="C18" s="10">
        <v>34</v>
      </c>
      <c r="D18" s="6">
        <f>$D$7*$D$29</f>
        <v>759.80515181999988</v>
      </c>
      <c r="E18" s="6">
        <f>$E$7*$D$30</f>
        <v>13870.485537480001</v>
      </c>
      <c r="F18" s="6">
        <f>$F$7*$D$31</f>
        <v>39158.039258030003</v>
      </c>
      <c r="G18" s="6">
        <f>$G$7*$D$32</f>
        <v>4251.9017356199993</v>
      </c>
      <c r="H18" s="6">
        <f>$H$7*$D$33</f>
        <v>4181.8110952200004</v>
      </c>
      <c r="I18" s="6">
        <f t="shared" si="8"/>
        <v>62222.042778169998</v>
      </c>
    </row>
    <row r="19" spans="1:9" x14ac:dyDescent="0.3">
      <c r="C19" s="10">
        <v>44</v>
      </c>
      <c r="D19" s="6">
        <f>$D$8*$E$29</f>
        <v>865.94392688999994</v>
      </c>
      <c r="E19" s="6">
        <f>$E$8*$E$30</f>
        <v>15808.08275046</v>
      </c>
      <c r="F19" s="6">
        <f>$F$8*$E$31</f>
        <v>44666.346859960002</v>
      </c>
      <c r="G19" s="6">
        <f>$G$8*$E$32</f>
        <v>4847.7291619500002</v>
      </c>
      <c r="H19" s="6">
        <f>$H$8*$E$33</f>
        <v>4765.5009829000001</v>
      </c>
      <c r="I19" s="6">
        <f t="shared" si="8"/>
        <v>70953.603682160014</v>
      </c>
    </row>
    <row r="20" spans="1:9" x14ac:dyDescent="0.3">
      <c r="C20" s="10">
        <v>54</v>
      </c>
      <c r="D20" s="6">
        <f>$D$9*$F$29</f>
        <v>1875.6183103199999</v>
      </c>
      <c r="E20" s="6">
        <f>$E$9*$F$30</f>
        <v>34240.010856479996</v>
      </c>
      <c r="F20" s="6">
        <f>$F$10*$F$31</f>
        <v>96194.579994309999</v>
      </c>
      <c r="G20" s="6">
        <f>$G$9*$F$32</f>
        <v>10499.130709199999</v>
      </c>
      <c r="H20" s="6">
        <f>$H$9*$F$33</f>
        <v>10306.155414719999</v>
      </c>
      <c r="I20" s="6">
        <f t="shared" si="8"/>
        <v>153115.49528502999</v>
      </c>
    </row>
    <row r="21" spans="1:9" x14ac:dyDescent="0.3">
      <c r="C21" s="10">
        <v>64</v>
      </c>
      <c r="D21" s="6">
        <f>$D$10*$G$29</f>
        <v>2618.4589794600001</v>
      </c>
      <c r="E21" s="6">
        <f>$E$10*$G$30</f>
        <v>47800.804348439997</v>
      </c>
      <c r="F21" s="6">
        <f>$F$10*$G$31</f>
        <v>135126.61911511002</v>
      </c>
      <c r="G21" s="6">
        <f>$G$10*$G$32</f>
        <v>14667.063367979999</v>
      </c>
      <c r="H21" s="6">
        <f>$H$10*$G$33</f>
        <v>14403.313059710001</v>
      </c>
      <c r="I21" s="6">
        <f t="shared" si="8"/>
        <v>214616.25887070002</v>
      </c>
    </row>
    <row r="22" spans="1:9" x14ac:dyDescent="0.3">
      <c r="C22" s="10" t="s">
        <v>27</v>
      </c>
      <c r="D22" s="6">
        <f>$D$11*$H$29</f>
        <v>10.860468599999999</v>
      </c>
      <c r="E22" s="6">
        <f>$E$11*$H$30</f>
        <v>198.26132039999999</v>
      </c>
      <c r="F22" s="6">
        <f>$F$11*$H$31</f>
        <v>560.45881010000005</v>
      </c>
      <c r="G22" s="6">
        <f>$G$11*$H$32</f>
        <v>60.833941799999998</v>
      </c>
      <c r="H22" s="6">
        <f>$H$11*$H$33</f>
        <v>59.739996099999999</v>
      </c>
      <c r="I22" s="6">
        <f t="shared" si="8"/>
        <v>890.154537</v>
      </c>
    </row>
    <row r="23" spans="1:9" x14ac:dyDescent="0.3">
      <c r="H23" t="s">
        <v>21</v>
      </c>
      <c r="I23" s="6">
        <f>SUM(I16:I22)</f>
        <v>546942.18097536999</v>
      </c>
    </row>
    <row r="27" spans="1:9" x14ac:dyDescent="0.3">
      <c r="A27" t="s">
        <v>26</v>
      </c>
    </row>
    <row r="28" spans="1:9" x14ac:dyDescent="0.3">
      <c r="B28" s="5" t="s">
        <v>12</v>
      </c>
      <c r="C28" s="5">
        <v>25</v>
      </c>
      <c r="D28" s="5">
        <v>34</v>
      </c>
      <c r="E28" s="5">
        <v>44</v>
      </c>
      <c r="F28" s="5">
        <v>54</v>
      </c>
      <c r="G28" s="5">
        <v>64</v>
      </c>
      <c r="H28" s="5" t="s">
        <v>27</v>
      </c>
    </row>
    <row r="29" spans="1:9" x14ac:dyDescent="0.3">
      <c r="A29" s="29" t="s">
        <v>62</v>
      </c>
      <c r="B29" s="4">
        <v>150</v>
      </c>
      <c r="C29" s="4">
        <v>237</v>
      </c>
      <c r="D29" s="4">
        <v>286</v>
      </c>
      <c r="E29" s="4">
        <v>329</v>
      </c>
      <c r="F29" s="4">
        <v>503</v>
      </c>
      <c r="G29" s="4">
        <v>706</v>
      </c>
      <c r="H29" s="4">
        <v>706</v>
      </c>
    </row>
    <row r="30" spans="1:9" x14ac:dyDescent="0.3">
      <c r="A30" t="s">
        <v>29</v>
      </c>
      <c r="B30" s="4">
        <v>150</v>
      </c>
      <c r="C30" s="4">
        <v>237</v>
      </c>
      <c r="D30" s="4">
        <v>286</v>
      </c>
      <c r="E30" s="4">
        <v>329</v>
      </c>
      <c r="F30" s="4">
        <v>503</v>
      </c>
      <c r="G30" s="4">
        <v>706</v>
      </c>
      <c r="H30" s="4">
        <v>706</v>
      </c>
    </row>
    <row r="31" spans="1:9" x14ac:dyDescent="0.3">
      <c r="A31" t="s">
        <v>23</v>
      </c>
      <c r="B31" s="4">
        <v>177</v>
      </c>
      <c r="C31" s="4">
        <v>279</v>
      </c>
      <c r="D31" s="4">
        <v>337</v>
      </c>
      <c r="E31" s="4">
        <v>388</v>
      </c>
      <c r="F31" s="4">
        <v>593</v>
      </c>
      <c r="G31" s="4">
        <v>833</v>
      </c>
      <c r="H31" s="4">
        <v>833</v>
      </c>
    </row>
    <row r="32" spans="1:9" x14ac:dyDescent="0.3">
      <c r="A32" t="s">
        <v>24</v>
      </c>
      <c r="B32" s="4">
        <v>198</v>
      </c>
      <c r="C32" s="4">
        <v>313</v>
      </c>
      <c r="D32" s="4">
        <v>378</v>
      </c>
      <c r="E32" s="4">
        <v>435</v>
      </c>
      <c r="F32" s="4">
        <v>665</v>
      </c>
      <c r="G32" s="4">
        <v>934</v>
      </c>
      <c r="H32" s="4">
        <v>934</v>
      </c>
    </row>
    <row r="33" spans="1:8" x14ac:dyDescent="0.3">
      <c r="A33" t="s">
        <v>25</v>
      </c>
      <c r="B33" s="4">
        <v>223</v>
      </c>
      <c r="C33" s="4">
        <v>352</v>
      </c>
      <c r="D33" s="4">
        <v>426</v>
      </c>
      <c r="E33" s="4">
        <v>490</v>
      </c>
      <c r="F33" s="4">
        <v>748</v>
      </c>
      <c r="G33" s="4">
        <v>1051</v>
      </c>
      <c r="H33" s="4">
        <v>1051</v>
      </c>
    </row>
    <row r="34" spans="1:8" x14ac:dyDescent="0.3">
      <c r="A34" t="s">
        <v>46</v>
      </c>
    </row>
    <row r="35" spans="1:8" x14ac:dyDescent="0.3">
      <c r="A35" t="s">
        <v>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workbookViewId="0">
      <selection activeCell="A29" sqref="A29"/>
    </sheetView>
  </sheetViews>
  <sheetFormatPr defaultRowHeight="14.4" x14ac:dyDescent="0.3"/>
  <cols>
    <col min="1" max="1" width="14.109375" customWidth="1"/>
    <col min="2" max="9" width="16.21875" customWidth="1"/>
  </cols>
  <sheetData>
    <row r="1" spans="1:9" x14ac:dyDescent="0.3">
      <c r="A1" t="s">
        <v>4</v>
      </c>
    </row>
    <row r="2" spans="1:9" x14ac:dyDescent="0.3">
      <c r="F2" t="s">
        <v>28</v>
      </c>
    </row>
    <row r="3" spans="1:9" x14ac:dyDescent="0.3">
      <c r="A3" t="s">
        <v>11</v>
      </c>
      <c r="B3" s="10" t="s">
        <v>19</v>
      </c>
      <c r="C3" s="10" t="s">
        <v>20</v>
      </c>
      <c r="D3" s="29" t="s">
        <v>62</v>
      </c>
      <c r="E3" s="5" t="s">
        <v>29</v>
      </c>
      <c r="F3" s="5" t="s">
        <v>23</v>
      </c>
      <c r="G3" s="5" t="s">
        <v>24</v>
      </c>
      <c r="H3" s="5" t="s">
        <v>25</v>
      </c>
      <c r="I3" s="5" t="s">
        <v>31</v>
      </c>
    </row>
    <row r="4" spans="1:9" x14ac:dyDescent="0.3">
      <c r="B4" s="7" t="s">
        <v>30</v>
      </c>
      <c r="C4" s="8">
        <v>264079</v>
      </c>
      <c r="D4" s="9">
        <v>1.41E-2</v>
      </c>
      <c r="E4" s="9">
        <v>0.25740000000000002</v>
      </c>
      <c r="F4" s="9">
        <v>0.61670000000000003</v>
      </c>
      <c r="G4" s="9">
        <v>5.9700000000000003E-2</v>
      </c>
      <c r="H4" s="9">
        <v>5.21E-2</v>
      </c>
      <c r="I4" s="9"/>
    </row>
    <row r="5" spans="1:9" x14ac:dyDescent="0.3">
      <c r="A5" t="s">
        <v>12</v>
      </c>
      <c r="B5" s="2">
        <v>5.5899999999999998E-2</v>
      </c>
      <c r="C5" s="1">
        <f>B5*$C$4</f>
        <v>14762.016099999999</v>
      </c>
      <c r="D5" s="4">
        <f t="shared" ref="D5:D11" si="0">C5*$D$4</f>
        <v>208.14442700999999</v>
      </c>
      <c r="E5" s="4">
        <f t="shared" ref="E5:E11" si="1">C5*$E$4</f>
        <v>3799.74294414</v>
      </c>
      <c r="F5" s="4">
        <f t="shared" ref="F5:F11" si="2">C5*$F$4</f>
        <v>9103.7353288699996</v>
      </c>
      <c r="G5" s="4">
        <f t="shared" ref="G5:G11" si="3">C5*$G$4</f>
        <v>881.29236116999994</v>
      </c>
      <c r="H5" s="4">
        <f t="shared" ref="H5:H11" si="4">C5*$H$4</f>
        <v>769.10103880999998</v>
      </c>
      <c r="I5" s="1">
        <f>SUM(D5:H5)</f>
        <v>14762.016100000001</v>
      </c>
    </row>
    <row r="6" spans="1:9" x14ac:dyDescent="0.3">
      <c r="A6" t="s">
        <v>13</v>
      </c>
      <c r="B6" s="2">
        <v>0.1159</v>
      </c>
      <c r="C6" s="1">
        <f t="shared" ref="C6:C11" si="5">B6*$C$4</f>
        <v>30606.756100000002</v>
      </c>
      <c r="D6" s="4">
        <f t="shared" si="0"/>
        <v>431.55526101000004</v>
      </c>
      <c r="E6" s="4">
        <f t="shared" si="1"/>
        <v>7878.1790201400008</v>
      </c>
      <c r="F6" s="4">
        <f t="shared" si="2"/>
        <v>18875.186486870003</v>
      </c>
      <c r="G6" s="4">
        <f t="shared" si="3"/>
        <v>1827.2233391700001</v>
      </c>
      <c r="H6" s="4">
        <f t="shared" si="4"/>
        <v>1594.6119928100002</v>
      </c>
      <c r="I6" s="1">
        <f t="shared" ref="I6:I11" si="6">SUM(D6:H6)</f>
        <v>30606.756100000006</v>
      </c>
    </row>
    <row r="7" spans="1:9" x14ac:dyDescent="0.3">
      <c r="A7" t="s">
        <v>14</v>
      </c>
      <c r="B7" s="2">
        <v>0.17269999999999999</v>
      </c>
      <c r="C7" s="1">
        <f t="shared" si="5"/>
        <v>45606.443299999999</v>
      </c>
      <c r="D7" s="4">
        <f t="shared" si="0"/>
        <v>643.05085052999993</v>
      </c>
      <c r="E7" s="4">
        <f t="shared" si="1"/>
        <v>11739.098505420001</v>
      </c>
      <c r="F7" s="4">
        <f t="shared" si="2"/>
        <v>28125.493583110001</v>
      </c>
      <c r="G7" s="4">
        <f t="shared" si="3"/>
        <v>2722.7046650100001</v>
      </c>
      <c r="H7" s="4">
        <f t="shared" si="4"/>
        <v>2376.0956959300001</v>
      </c>
      <c r="I7" s="1">
        <f t="shared" si="6"/>
        <v>45606.443300000006</v>
      </c>
    </row>
    <row r="8" spans="1:9" x14ac:dyDescent="0.3">
      <c r="A8" t="s">
        <v>15</v>
      </c>
      <c r="B8" s="2">
        <v>0.1711</v>
      </c>
      <c r="C8" s="1">
        <f t="shared" si="5"/>
        <v>45183.916900000004</v>
      </c>
      <c r="D8" s="4">
        <f t="shared" si="0"/>
        <v>637.09322829000007</v>
      </c>
      <c r="E8" s="4">
        <f t="shared" si="1"/>
        <v>11630.340210060001</v>
      </c>
      <c r="F8" s="4">
        <f t="shared" si="2"/>
        <v>27864.921552230004</v>
      </c>
      <c r="G8" s="4">
        <f t="shared" si="3"/>
        <v>2697.4798389300004</v>
      </c>
      <c r="H8" s="4">
        <f t="shared" si="4"/>
        <v>2354.0820704900002</v>
      </c>
      <c r="I8" s="1">
        <f t="shared" si="6"/>
        <v>45183.916900000004</v>
      </c>
    </row>
    <row r="9" spans="1:9" x14ac:dyDescent="0.3">
      <c r="A9" t="s">
        <v>16</v>
      </c>
      <c r="B9" s="2">
        <v>0.2424</v>
      </c>
      <c r="C9" s="1">
        <f t="shared" si="5"/>
        <v>64012.749600000003</v>
      </c>
      <c r="D9" s="4">
        <f t="shared" si="0"/>
        <v>902.57976936</v>
      </c>
      <c r="E9" s="4">
        <f t="shared" si="1"/>
        <v>16476.881747040003</v>
      </c>
      <c r="F9" s="4">
        <f t="shared" si="2"/>
        <v>39476.662678320004</v>
      </c>
      <c r="G9" s="4">
        <f t="shared" si="3"/>
        <v>3821.5611511200004</v>
      </c>
      <c r="H9" s="4">
        <f t="shared" si="4"/>
        <v>3335.06425416</v>
      </c>
      <c r="I9" s="1">
        <f t="shared" si="6"/>
        <v>64012.749600000003</v>
      </c>
    </row>
    <row r="10" spans="1:9" x14ac:dyDescent="0.3">
      <c r="A10" t="s">
        <v>17</v>
      </c>
      <c r="B10" s="2">
        <v>0.24110000000000001</v>
      </c>
      <c r="C10" s="1">
        <f t="shared" si="5"/>
        <v>63669.446900000003</v>
      </c>
      <c r="D10" s="4">
        <f t="shared" si="0"/>
        <v>897.73920128999998</v>
      </c>
      <c r="E10" s="4">
        <f t="shared" si="1"/>
        <v>16388.515632060004</v>
      </c>
      <c r="F10" s="4">
        <f t="shared" si="2"/>
        <v>39264.947903230001</v>
      </c>
      <c r="G10" s="4">
        <f t="shared" si="3"/>
        <v>3801.0659799300001</v>
      </c>
      <c r="H10" s="4">
        <f t="shared" si="4"/>
        <v>3317.1781834900003</v>
      </c>
      <c r="I10" s="1">
        <f t="shared" si="6"/>
        <v>63669.446900000003</v>
      </c>
    </row>
    <row r="11" spans="1:9" x14ac:dyDescent="0.3">
      <c r="A11" t="s">
        <v>18</v>
      </c>
      <c r="B11" s="2">
        <v>1E-3</v>
      </c>
      <c r="C11" s="1">
        <f t="shared" si="5"/>
        <v>264.07900000000001</v>
      </c>
      <c r="D11" s="4">
        <f t="shared" si="0"/>
        <v>3.7235138999999999</v>
      </c>
      <c r="E11" s="4">
        <f t="shared" si="1"/>
        <v>67.973934600000007</v>
      </c>
      <c r="F11" s="4">
        <f t="shared" si="2"/>
        <v>162.85751930000001</v>
      </c>
      <c r="G11" s="4">
        <f t="shared" si="3"/>
        <v>15.765516300000002</v>
      </c>
      <c r="H11" s="4">
        <f t="shared" si="4"/>
        <v>13.758515900000001</v>
      </c>
      <c r="I11" s="1">
        <f t="shared" si="6"/>
        <v>264.07900000000001</v>
      </c>
    </row>
    <row r="12" spans="1:9" x14ac:dyDescent="0.3">
      <c r="D12" s="1">
        <f>SUM(D5:D11)</f>
        <v>3723.8862513899999</v>
      </c>
      <c r="E12" s="1">
        <f t="shared" ref="E12:H12" si="7">SUM(E5:E11)</f>
        <v>67980.731993460009</v>
      </c>
      <c r="F12" s="1">
        <f t="shared" si="7"/>
        <v>162873.80505193002</v>
      </c>
      <c r="G12" s="1">
        <f t="shared" si="7"/>
        <v>15767.092851630003</v>
      </c>
      <c r="H12" s="1">
        <f t="shared" si="7"/>
        <v>13759.891751589998</v>
      </c>
      <c r="I12" s="1">
        <f>SUM(D12:H12)</f>
        <v>264105.40790000005</v>
      </c>
    </row>
    <row r="13" spans="1:9" x14ac:dyDescent="0.3">
      <c r="D13" s="1"/>
      <c r="E13" s="1"/>
      <c r="F13" s="1"/>
      <c r="G13" s="1"/>
      <c r="H13" s="1"/>
      <c r="I13" s="1"/>
    </row>
    <row r="14" spans="1:9" x14ac:dyDescent="0.3">
      <c r="C14" t="s">
        <v>34</v>
      </c>
      <c r="D14" s="1"/>
      <c r="E14" s="1"/>
      <c r="F14" s="1"/>
      <c r="G14" s="1"/>
      <c r="H14" s="1"/>
      <c r="I14" s="1"/>
    </row>
    <row r="15" spans="1:9" x14ac:dyDescent="0.3">
      <c r="C15" s="10" t="s">
        <v>11</v>
      </c>
      <c r="D15" s="29" t="s">
        <v>62</v>
      </c>
      <c r="E15" s="5" t="s">
        <v>29</v>
      </c>
      <c r="F15" s="5" t="s">
        <v>23</v>
      </c>
      <c r="G15" s="5" t="s">
        <v>24</v>
      </c>
      <c r="H15" s="5" t="s">
        <v>25</v>
      </c>
      <c r="I15" s="5" t="s">
        <v>35</v>
      </c>
    </row>
    <row r="16" spans="1:9" x14ac:dyDescent="0.3">
      <c r="C16" s="10" t="s">
        <v>12</v>
      </c>
      <c r="D16" s="6">
        <f>$D$5*$B$29</f>
        <v>17877.5248358889</v>
      </c>
      <c r="E16" s="6">
        <f>$E$5*$B$30</f>
        <v>418427.69300869684</v>
      </c>
      <c r="F16" s="6">
        <f>$F$5*$B$31</f>
        <v>1448495.3281765059</v>
      </c>
      <c r="G16" s="6">
        <f>$G$5*$B$32</f>
        <v>167524.86493480529</v>
      </c>
      <c r="H16" s="6">
        <f>$H$5*$B$33</f>
        <v>175378.1098798443</v>
      </c>
      <c r="I16" s="6">
        <f>SUM(D16:H16)</f>
        <v>2227703.520835741</v>
      </c>
    </row>
    <row r="17" spans="1:9" x14ac:dyDescent="0.3">
      <c r="C17" s="10">
        <v>25</v>
      </c>
      <c r="D17" s="6">
        <f>$D$6*$C$29</f>
        <v>58605.204445158008</v>
      </c>
      <c r="E17" s="6">
        <f>$E$6*$C$30</f>
        <v>1371590.9674063742</v>
      </c>
      <c r="F17" s="6">
        <f>$F$6*$C$31</f>
        <v>4748430.6645018868</v>
      </c>
      <c r="G17" s="6">
        <f>$G$6*$C$32</f>
        <v>549171.97458754352</v>
      </c>
      <c r="H17" s="6">
        <f>$H$6*$C$33</f>
        <v>574937.35400764563</v>
      </c>
      <c r="I17" s="6">
        <f t="shared" ref="I17:I22" si="8">SUM(D17:H17)</f>
        <v>7302736.1649486087</v>
      </c>
    </row>
    <row r="18" spans="1:9" x14ac:dyDescent="0.3">
      <c r="C18" s="10">
        <v>34</v>
      </c>
      <c r="D18" s="6">
        <f>$D$7*$D$29</f>
        <v>105595.3801655313</v>
      </c>
      <c r="E18" s="6">
        <f>$E$7*$D$30</f>
        <v>2471315.0173610188</v>
      </c>
      <c r="F18" s="6">
        <f>$F$7*$D$31</f>
        <v>8555493.8930462319</v>
      </c>
      <c r="G18" s="6">
        <f>$G$7*$D$32</f>
        <v>989458.10231128416</v>
      </c>
      <c r="H18" s="6">
        <f>$H$7*$D$33</f>
        <v>1035882.6795976429</v>
      </c>
      <c r="I18" s="6">
        <f t="shared" si="8"/>
        <v>13157745.072481707</v>
      </c>
    </row>
    <row r="19" spans="1:9" x14ac:dyDescent="0.3">
      <c r="C19" s="10">
        <v>44</v>
      </c>
      <c r="D19" s="6">
        <f>$D$8*$E$29</f>
        <v>120385.13641767841</v>
      </c>
      <c r="E19" s="6">
        <f>$E$8*$E$30</f>
        <v>2817449.9158870354</v>
      </c>
      <c r="F19" s="6">
        <f>$F$8*$E$31</f>
        <v>9753837.1401425917</v>
      </c>
      <c r="G19" s="6">
        <f>$G$8*$E$32</f>
        <v>1128086.0686405262</v>
      </c>
      <c r="H19" s="6">
        <f>$H$8*$E$33</f>
        <v>1180995.8931234232</v>
      </c>
      <c r="I19" s="6">
        <f t="shared" si="8"/>
        <v>15000754.154211255</v>
      </c>
    </row>
    <row r="20" spans="1:9" x14ac:dyDescent="0.3">
      <c r="C20" s="10">
        <v>54</v>
      </c>
      <c r="D20" s="6">
        <f>$D$9*$F$29</f>
        <v>260646.98579578078</v>
      </c>
      <c r="E20" s="6">
        <f>$E$9*$F$30</f>
        <v>6100235.9292066209</v>
      </c>
      <c r="F20" s="6">
        <f>$F$10*$F$31</f>
        <v>21004783.880832892</v>
      </c>
      <c r="G20" s="6">
        <f>$G$9*$F$32</f>
        <v>2442436.1629038146</v>
      </c>
      <c r="H20" s="6">
        <f>$H$9*$F$33</f>
        <v>2556993.7636644724</v>
      </c>
      <c r="I20" s="6">
        <f t="shared" si="8"/>
        <v>32365096.722403582</v>
      </c>
    </row>
    <row r="21" spans="1:9" x14ac:dyDescent="0.3">
      <c r="C21" s="10">
        <v>64</v>
      </c>
      <c r="D21" s="6">
        <f>$D$10*$G$29</f>
        <v>364284.61309945618</v>
      </c>
      <c r="E21" s="6">
        <f>$E$10*$G$30</f>
        <v>8525797.4872665759</v>
      </c>
      <c r="F21" s="6">
        <f>$F$10*$G$31</f>
        <v>29514676.039899927</v>
      </c>
      <c r="G21" s="6">
        <f>$G$10*$G$32</f>
        <v>3413547.3032761365</v>
      </c>
      <c r="H21" s="6">
        <f>$H$10*$G$33</f>
        <v>3573695.5724192816</v>
      </c>
      <c r="I21" s="6">
        <f t="shared" si="8"/>
        <v>45392001.015961371</v>
      </c>
    </row>
    <row r="22" spans="1:9" x14ac:dyDescent="0.3">
      <c r="C22" s="10" t="s">
        <v>27</v>
      </c>
      <c r="D22" s="6">
        <f>$D$11*$H$29</f>
        <v>1510.9274703419999</v>
      </c>
      <c r="E22" s="6">
        <f>$E$11*$H$30</f>
        <v>35362.079996958004</v>
      </c>
      <c r="F22" s="6">
        <f>$F$11*$H$31</f>
        <v>122416.740107424</v>
      </c>
      <c r="G22" s="6">
        <f>$G$11*$H$32</f>
        <v>14158.221913215</v>
      </c>
      <c r="H22" s="6">
        <f>$H$11*$H$33</f>
        <v>14822.461934547</v>
      </c>
      <c r="I22" s="6">
        <f t="shared" si="8"/>
        <v>188270.43142248603</v>
      </c>
    </row>
    <row r="23" spans="1:9" x14ac:dyDescent="0.3">
      <c r="H23" t="s">
        <v>21</v>
      </c>
      <c r="I23" s="6">
        <f>SUM(I16:I22)</f>
        <v>115634307.08226474</v>
      </c>
    </row>
    <row r="27" spans="1:9" x14ac:dyDescent="0.3">
      <c r="A27" t="s">
        <v>26</v>
      </c>
    </row>
    <row r="28" spans="1:9" x14ac:dyDescent="0.3">
      <c r="B28" s="5" t="s">
        <v>12</v>
      </c>
      <c r="C28" s="5">
        <v>25</v>
      </c>
      <c r="D28" s="5">
        <v>34</v>
      </c>
      <c r="E28" s="5">
        <v>44</v>
      </c>
      <c r="F28" s="5">
        <v>54</v>
      </c>
      <c r="G28" s="5">
        <v>64</v>
      </c>
      <c r="H28" s="5" t="s">
        <v>27</v>
      </c>
    </row>
    <row r="29" spans="1:9" x14ac:dyDescent="0.3">
      <c r="A29" s="29" t="s">
        <v>62</v>
      </c>
      <c r="B29" s="4">
        <v>85.89</v>
      </c>
      <c r="C29" s="4">
        <v>135.80000000000001</v>
      </c>
      <c r="D29" s="4">
        <v>164.21</v>
      </c>
      <c r="E29" s="4">
        <v>188.96</v>
      </c>
      <c r="F29" s="4">
        <v>288.77999999999997</v>
      </c>
      <c r="G29" s="4">
        <v>405.78</v>
      </c>
      <c r="H29" s="4">
        <v>405.78</v>
      </c>
    </row>
    <row r="30" spans="1:9" x14ac:dyDescent="0.3">
      <c r="A30" t="s">
        <v>29</v>
      </c>
      <c r="B30" s="4">
        <v>110.12</v>
      </c>
      <c r="C30" s="4">
        <v>174.1</v>
      </c>
      <c r="D30" s="4">
        <v>210.52</v>
      </c>
      <c r="E30" s="4">
        <v>242.25</v>
      </c>
      <c r="F30" s="4">
        <v>370.23</v>
      </c>
      <c r="G30" s="4">
        <v>520.23</v>
      </c>
      <c r="H30" s="4">
        <v>520.23</v>
      </c>
    </row>
    <row r="31" spans="1:9" x14ac:dyDescent="0.3">
      <c r="A31" t="s">
        <v>23</v>
      </c>
      <c r="B31" s="4">
        <v>159.11000000000001</v>
      </c>
      <c r="C31" s="4">
        <v>251.57</v>
      </c>
      <c r="D31" s="4">
        <v>304.19</v>
      </c>
      <c r="E31" s="4">
        <v>350.04</v>
      </c>
      <c r="F31" s="4">
        <v>534.95000000000005</v>
      </c>
      <c r="G31" s="4">
        <v>751.68</v>
      </c>
      <c r="H31" s="4">
        <v>751.68</v>
      </c>
    </row>
    <row r="32" spans="1:9" x14ac:dyDescent="0.3">
      <c r="A32" t="s">
        <v>24</v>
      </c>
      <c r="B32" s="4">
        <v>190.09</v>
      </c>
      <c r="C32" s="4">
        <v>300.55</v>
      </c>
      <c r="D32" s="4">
        <v>363.41</v>
      </c>
      <c r="E32" s="4">
        <v>418.2</v>
      </c>
      <c r="F32" s="4">
        <v>639.12</v>
      </c>
      <c r="G32" s="4">
        <v>898.05</v>
      </c>
      <c r="H32" s="4">
        <v>898.05</v>
      </c>
    </row>
    <row r="33" spans="1:8" x14ac:dyDescent="0.3">
      <c r="A33" t="s">
        <v>25</v>
      </c>
      <c r="B33" s="4">
        <v>228.03</v>
      </c>
      <c r="C33" s="4">
        <v>360.55</v>
      </c>
      <c r="D33" s="4">
        <v>435.96</v>
      </c>
      <c r="E33" s="4">
        <v>501.68</v>
      </c>
      <c r="F33" s="4">
        <v>766.7</v>
      </c>
      <c r="G33" s="4">
        <v>1077.33</v>
      </c>
      <c r="H33" s="4">
        <v>1077.33</v>
      </c>
    </row>
    <row r="34" spans="1:8" x14ac:dyDescent="0.3">
      <c r="A34" t="s">
        <v>42</v>
      </c>
    </row>
    <row r="35" spans="1:8" x14ac:dyDescent="0.3">
      <c r="A35" t="s"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2" workbookViewId="0">
      <selection activeCell="A29" sqref="A29"/>
    </sheetView>
  </sheetViews>
  <sheetFormatPr defaultRowHeight="14.4" x14ac:dyDescent="0.3"/>
  <cols>
    <col min="1" max="1" width="15" customWidth="1"/>
    <col min="2" max="2" width="13.6640625" customWidth="1"/>
    <col min="3" max="3" width="15.88671875" customWidth="1"/>
    <col min="4" max="9" width="13.6640625" customWidth="1"/>
  </cols>
  <sheetData>
    <row r="1" spans="1:9" x14ac:dyDescent="0.3">
      <c r="A1" t="s">
        <v>5</v>
      </c>
    </row>
    <row r="2" spans="1:9" x14ac:dyDescent="0.3">
      <c r="F2" t="s">
        <v>28</v>
      </c>
    </row>
    <row r="3" spans="1:9" x14ac:dyDescent="0.3">
      <c r="A3" t="s">
        <v>11</v>
      </c>
      <c r="B3" s="10" t="s">
        <v>19</v>
      </c>
      <c r="C3" s="10" t="s">
        <v>20</v>
      </c>
      <c r="D3" s="29" t="s">
        <v>62</v>
      </c>
      <c r="E3" s="5" t="s">
        <v>29</v>
      </c>
      <c r="F3" s="5" t="s">
        <v>23</v>
      </c>
      <c r="G3" s="5" t="s">
        <v>24</v>
      </c>
      <c r="H3" s="5" t="s">
        <v>25</v>
      </c>
      <c r="I3" s="5" t="s">
        <v>31</v>
      </c>
    </row>
    <row r="4" spans="1:9" x14ac:dyDescent="0.3">
      <c r="B4" s="7" t="s">
        <v>30</v>
      </c>
      <c r="C4" s="8">
        <v>241098</v>
      </c>
      <c r="D4" s="9">
        <v>1.41E-2</v>
      </c>
      <c r="E4" s="9">
        <v>0.25740000000000002</v>
      </c>
      <c r="F4" s="9">
        <v>0.61670000000000003</v>
      </c>
      <c r="G4" s="9">
        <v>5.9700000000000003E-2</v>
      </c>
      <c r="H4" s="9">
        <v>5.21E-2</v>
      </c>
      <c r="I4" s="9"/>
    </row>
    <row r="5" spans="1:9" x14ac:dyDescent="0.3">
      <c r="A5" t="s">
        <v>12</v>
      </c>
      <c r="B5" s="2">
        <v>5.5899999999999998E-2</v>
      </c>
      <c r="C5" s="1">
        <f>B5*$C$4</f>
        <v>13477.378199999999</v>
      </c>
      <c r="D5" s="4">
        <f t="shared" ref="D5:D11" si="0">C5*$D$4</f>
        <v>190.03103261999999</v>
      </c>
      <c r="E5" s="4">
        <f t="shared" ref="E5:E11" si="1">C5*$E$4</f>
        <v>3469.0771486799999</v>
      </c>
      <c r="F5" s="4">
        <f t="shared" ref="F5:F11" si="2">C5*$F$4</f>
        <v>8311.4991359399992</v>
      </c>
      <c r="G5" s="4">
        <f t="shared" ref="G5:G11" si="3">C5*$G$4</f>
        <v>804.59947853999995</v>
      </c>
      <c r="H5" s="4">
        <f t="shared" ref="H5:H11" si="4">C5*$H$4</f>
        <v>702.17140422</v>
      </c>
      <c r="I5" s="1">
        <f>SUM(D5:H5)</f>
        <v>13477.378199999999</v>
      </c>
    </row>
    <row r="6" spans="1:9" x14ac:dyDescent="0.3">
      <c r="A6" t="s">
        <v>13</v>
      </c>
      <c r="B6" s="2">
        <v>0.1159</v>
      </c>
      <c r="C6" s="1">
        <f t="shared" ref="C6:C11" si="5">B6*$C$4</f>
        <v>27943.2582</v>
      </c>
      <c r="D6" s="4">
        <f t="shared" si="0"/>
        <v>393.99994062000002</v>
      </c>
      <c r="E6" s="4">
        <f t="shared" si="1"/>
        <v>7192.5946606800007</v>
      </c>
      <c r="F6" s="4">
        <f t="shared" si="2"/>
        <v>17232.607331940002</v>
      </c>
      <c r="G6" s="4">
        <f t="shared" si="3"/>
        <v>1668.21251454</v>
      </c>
      <c r="H6" s="4">
        <f t="shared" si="4"/>
        <v>1455.8437522199999</v>
      </c>
      <c r="I6" s="1">
        <f t="shared" ref="I6:I11" si="6">SUM(D6:H6)</f>
        <v>27943.2582</v>
      </c>
    </row>
    <row r="7" spans="1:9" x14ac:dyDescent="0.3">
      <c r="A7" t="s">
        <v>14</v>
      </c>
      <c r="B7" s="2">
        <v>0.17269999999999999</v>
      </c>
      <c r="C7" s="1">
        <f t="shared" si="5"/>
        <v>41637.624599999996</v>
      </c>
      <c r="D7" s="4">
        <f t="shared" si="0"/>
        <v>587.09050685999989</v>
      </c>
      <c r="E7" s="4">
        <f t="shared" si="1"/>
        <v>10717.52457204</v>
      </c>
      <c r="F7" s="4">
        <f t="shared" si="2"/>
        <v>25677.923090819997</v>
      </c>
      <c r="G7" s="4">
        <f t="shared" si="3"/>
        <v>2485.7661886199999</v>
      </c>
      <c r="H7" s="4">
        <f t="shared" si="4"/>
        <v>2169.3202416599997</v>
      </c>
      <c r="I7" s="1">
        <f t="shared" si="6"/>
        <v>41637.624599999996</v>
      </c>
    </row>
    <row r="8" spans="1:9" x14ac:dyDescent="0.3">
      <c r="A8" t="s">
        <v>15</v>
      </c>
      <c r="B8" s="2">
        <v>0.1711</v>
      </c>
      <c r="C8" s="1">
        <f t="shared" si="5"/>
        <v>41251.8678</v>
      </c>
      <c r="D8" s="4">
        <f t="shared" si="0"/>
        <v>581.65133598</v>
      </c>
      <c r="E8" s="4">
        <f t="shared" si="1"/>
        <v>10618.23077172</v>
      </c>
      <c r="F8" s="4">
        <f t="shared" si="2"/>
        <v>25440.026872260001</v>
      </c>
      <c r="G8" s="4">
        <f t="shared" si="3"/>
        <v>2462.7365076599999</v>
      </c>
      <c r="H8" s="4">
        <f t="shared" si="4"/>
        <v>2149.2223123799999</v>
      </c>
      <c r="I8" s="1">
        <f t="shared" si="6"/>
        <v>41251.8678</v>
      </c>
    </row>
    <row r="9" spans="1:9" x14ac:dyDescent="0.3">
      <c r="A9" t="s">
        <v>16</v>
      </c>
      <c r="B9" s="2">
        <v>0.2424</v>
      </c>
      <c r="C9" s="1">
        <f t="shared" si="5"/>
        <v>58442.155200000001</v>
      </c>
      <c r="D9" s="4">
        <f t="shared" si="0"/>
        <v>824.03438831999995</v>
      </c>
      <c r="E9" s="4">
        <f t="shared" si="1"/>
        <v>15043.010748480001</v>
      </c>
      <c r="F9" s="4">
        <f t="shared" si="2"/>
        <v>36041.277111840005</v>
      </c>
      <c r="G9" s="4">
        <f t="shared" si="3"/>
        <v>3488.99666544</v>
      </c>
      <c r="H9" s="4">
        <f t="shared" si="4"/>
        <v>3044.8362859200001</v>
      </c>
      <c r="I9" s="1">
        <f t="shared" si="6"/>
        <v>58442.155200000001</v>
      </c>
    </row>
    <row r="10" spans="1:9" x14ac:dyDescent="0.3">
      <c r="A10" t="s">
        <v>17</v>
      </c>
      <c r="B10" s="2">
        <v>0.24110000000000001</v>
      </c>
      <c r="C10" s="1">
        <f t="shared" si="5"/>
        <v>58128.727800000001</v>
      </c>
      <c r="D10" s="4">
        <f t="shared" si="0"/>
        <v>819.61506197999995</v>
      </c>
      <c r="E10" s="4">
        <f t="shared" si="1"/>
        <v>14962.334535720001</v>
      </c>
      <c r="F10" s="4">
        <f t="shared" si="2"/>
        <v>35847.986434260005</v>
      </c>
      <c r="G10" s="4">
        <f t="shared" si="3"/>
        <v>3470.2850496600004</v>
      </c>
      <c r="H10" s="4">
        <f t="shared" si="4"/>
        <v>3028.5067183800002</v>
      </c>
      <c r="I10" s="1">
        <f t="shared" si="6"/>
        <v>58128.727800000008</v>
      </c>
    </row>
    <row r="11" spans="1:9" x14ac:dyDescent="0.3">
      <c r="A11" t="s">
        <v>18</v>
      </c>
      <c r="B11" s="2">
        <v>1E-3</v>
      </c>
      <c r="C11" s="1">
        <f t="shared" si="5"/>
        <v>241.09800000000001</v>
      </c>
      <c r="D11" s="4">
        <f t="shared" si="0"/>
        <v>3.3994818000000002</v>
      </c>
      <c r="E11" s="4">
        <f t="shared" si="1"/>
        <v>62.058625200000009</v>
      </c>
      <c r="F11" s="4">
        <f t="shared" si="2"/>
        <v>148.68513660000002</v>
      </c>
      <c r="G11" s="4">
        <f t="shared" si="3"/>
        <v>14.393550600000001</v>
      </c>
      <c r="H11" s="4">
        <f t="shared" si="4"/>
        <v>12.561205800000002</v>
      </c>
      <c r="I11" s="1">
        <f t="shared" si="6"/>
        <v>241.09800000000004</v>
      </c>
    </row>
    <row r="12" spans="1:9" x14ac:dyDescent="0.3">
      <c r="D12" s="1">
        <f>SUM(D5:D11)</f>
        <v>3399.8217481799998</v>
      </c>
      <c r="E12" s="1">
        <f t="shared" ref="E12:H12" si="7">SUM(E5:E11)</f>
        <v>62064.831062520003</v>
      </c>
      <c r="F12" s="1">
        <f t="shared" si="7"/>
        <v>148700.00511366001</v>
      </c>
      <c r="G12" s="1">
        <f t="shared" si="7"/>
        <v>14394.98995506</v>
      </c>
      <c r="H12" s="1">
        <f t="shared" si="7"/>
        <v>12562.461920580001</v>
      </c>
      <c r="I12" s="1">
        <f>SUM(D12:H12)</f>
        <v>241122.10980000003</v>
      </c>
    </row>
    <row r="13" spans="1:9" x14ac:dyDescent="0.3">
      <c r="D13" s="1"/>
      <c r="E13" s="1"/>
      <c r="F13" s="1"/>
      <c r="G13" s="1"/>
      <c r="H13" s="1"/>
      <c r="I13" s="1"/>
    </row>
    <row r="14" spans="1:9" x14ac:dyDescent="0.3">
      <c r="C14" t="s">
        <v>34</v>
      </c>
      <c r="D14" s="1"/>
      <c r="E14" s="1"/>
      <c r="F14" s="1"/>
      <c r="G14" s="1"/>
      <c r="H14" s="1"/>
      <c r="I14" s="1"/>
    </row>
    <row r="15" spans="1:9" x14ac:dyDescent="0.3">
      <c r="C15" s="10" t="s">
        <v>11</v>
      </c>
      <c r="D15" s="29" t="s">
        <v>62</v>
      </c>
      <c r="E15" s="5" t="s">
        <v>29</v>
      </c>
      <c r="F15" s="5" t="s">
        <v>23</v>
      </c>
      <c r="G15" s="5" t="s">
        <v>24</v>
      </c>
      <c r="H15" s="5" t="s">
        <v>25</v>
      </c>
      <c r="I15" s="5" t="s">
        <v>35</v>
      </c>
    </row>
    <row r="16" spans="1:9" x14ac:dyDescent="0.3">
      <c r="C16" s="10" t="s">
        <v>12</v>
      </c>
      <c r="D16" s="6">
        <f>$D$5*$B$29</f>
        <v>23183.785979639997</v>
      </c>
      <c r="E16" s="6">
        <f>$E$5*$B$30</f>
        <v>423227.41213895997</v>
      </c>
      <c r="F16" s="6">
        <f>$F$5*$B$31</f>
        <v>1354774.3591582198</v>
      </c>
      <c r="G16" s="6">
        <f>$G$5*$B$32</f>
        <v>160115.29622945999</v>
      </c>
      <c r="H16" s="6">
        <f>$H$5*$B$33</f>
        <v>149562.50909886</v>
      </c>
      <c r="I16" s="6">
        <f>SUM(D16:H16)</f>
        <v>2110863.3626051401</v>
      </c>
    </row>
    <row r="17" spans="1:9" x14ac:dyDescent="0.3">
      <c r="C17" s="10">
        <v>25</v>
      </c>
      <c r="D17" s="6">
        <f>$D$6*$C$29</f>
        <v>74859.988717800006</v>
      </c>
      <c r="E17" s="6">
        <f>$E$6*$C$30</f>
        <v>1366592.9855292002</v>
      </c>
      <c r="F17" s="6">
        <f>$F$6*$C$31</f>
        <v>4446012.6916405205</v>
      </c>
      <c r="G17" s="6">
        <f>$G$6*$C$32</f>
        <v>523818.72956556</v>
      </c>
      <c r="H17" s="6">
        <f>$H$6*$C$33</f>
        <v>490619.34449813998</v>
      </c>
      <c r="I17" s="6">
        <f t="shared" ref="I17:I22" si="8">SUM(D17:H17)</f>
        <v>6901903.7399512203</v>
      </c>
    </row>
    <row r="18" spans="1:9" x14ac:dyDescent="0.3">
      <c r="C18" s="10">
        <v>34</v>
      </c>
      <c r="D18" s="6">
        <f>$D$7*$D$29</f>
        <v>136792.08809837999</v>
      </c>
      <c r="E18" s="6">
        <f>$E$7*$D$30</f>
        <v>2497183.2252853201</v>
      </c>
      <c r="F18" s="6">
        <f>$F$7*$D$31</f>
        <v>8011512.0043358393</v>
      </c>
      <c r="G18" s="6">
        <f>$G$7*$D$32</f>
        <v>942105.38548697997</v>
      </c>
      <c r="H18" s="6">
        <f>$H$7*$D$33</f>
        <v>885082.65859727992</v>
      </c>
      <c r="I18" s="6">
        <f t="shared" si="8"/>
        <v>12472675.3618038</v>
      </c>
    </row>
    <row r="19" spans="1:9" x14ac:dyDescent="0.3">
      <c r="C19" s="10">
        <v>44</v>
      </c>
      <c r="D19" s="6">
        <f>$D$8*$E$29</f>
        <v>155882.55804264001</v>
      </c>
      <c r="E19" s="6">
        <f>$E$8*$E$30</f>
        <v>2845685.8468209598</v>
      </c>
      <c r="F19" s="6">
        <f>$F$8*$E$31</f>
        <v>9132969.6471413411</v>
      </c>
      <c r="G19" s="6">
        <f>$G$8*$E$32</f>
        <v>1073753.1173397601</v>
      </c>
      <c r="H19" s="6">
        <f>$H$8*$E$33</f>
        <v>1007985.26450622</v>
      </c>
      <c r="I19" s="6">
        <f t="shared" si="8"/>
        <v>14216276.433850922</v>
      </c>
    </row>
    <row r="20" spans="1:9" x14ac:dyDescent="0.3">
      <c r="C20" s="10">
        <v>54</v>
      </c>
      <c r="D20" s="6">
        <f>$D$9*$F$29</f>
        <v>337030.06482287997</v>
      </c>
      <c r="E20" s="6">
        <f>$E$9*$F$30</f>
        <v>6152591.3961283201</v>
      </c>
      <c r="F20" s="6">
        <f>$F$10*$F$31</f>
        <v>19644696.565974481</v>
      </c>
      <c r="G20" s="6">
        <f>$G$9*$F$32</f>
        <v>2323671.7791830399</v>
      </c>
      <c r="H20" s="6">
        <f>$H$9*$F$33</f>
        <v>2183147.6170046399</v>
      </c>
      <c r="I20" s="6">
        <f t="shared" si="8"/>
        <v>30641137.423113365</v>
      </c>
    </row>
    <row r="21" spans="1:9" x14ac:dyDescent="0.3">
      <c r="C21" s="10">
        <v>64</v>
      </c>
      <c r="D21" s="6">
        <f>$D$10*$G$29</f>
        <v>471278.66063849995</v>
      </c>
      <c r="E21" s="6">
        <f>$E$10*$G$30</f>
        <v>8603342.358039001</v>
      </c>
      <c r="F21" s="6">
        <f>$F$10*$G$31</f>
        <v>27602949.554380205</v>
      </c>
      <c r="G21" s="6">
        <f>$G$10*$G$32</f>
        <v>3248186.8064817605</v>
      </c>
      <c r="H21" s="6">
        <f>$H$10*$G$33</f>
        <v>3049706.2654086603</v>
      </c>
      <c r="I21" s="6">
        <f t="shared" si="8"/>
        <v>42975463.644948125</v>
      </c>
    </row>
    <row r="22" spans="1:9" x14ac:dyDescent="0.3">
      <c r="C22" s="10" t="s">
        <v>27</v>
      </c>
      <c r="D22" s="6">
        <f>$D$11*$H$29</f>
        <v>1954.702035</v>
      </c>
      <c r="E22" s="6">
        <f>$E$11*$H$30</f>
        <v>35683.709490000008</v>
      </c>
      <c r="F22" s="6">
        <f>$F$11*$H$31</f>
        <v>114487.55518200001</v>
      </c>
      <c r="G22" s="6">
        <f>$G$11*$H$32</f>
        <v>13472.363361600001</v>
      </c>
      <c r="H22" s="6">
        <f>$H$11*$H$33</f>
        <v>12649.134240600002</v>
      </c>
      <c r="I22" s="6">
        <f t="shared" si="8"/>
        <v>178247.4643092</v>
      </c>
    </row>
    <row r="23" spans="1:9" x14ac:dyDescent="0.3">
      <c r="H23" t="s">
        <v>21</v>
      </c>
      <c r="I23" s="6">
        <f>SUM(I16:I22)</f>
        <v>109496567.43058178</v>
      </c>
    </row>
    <row r="27" spans="1:9" x14ac:dyDescent="0.3">
      <c r="A27" t="s">
        <v>26</v>
      </c>
    </row>
    <row r="28" spans="1:9" x14ac:dyDescent="0.3">
      <c r="B28" s="5" t="s">
        <v>12</v>
      </c>
      <c r="C28" s="5">
        <v>25</v>
      </c>
      <c r="D28" s="5">
        <v>34</v>
      </c>
      <c r="E28" s="5">
        <v>44</v>
      </c>
      <c r="F28" s="5">
        <v>54</v>
      </c>
      <c r="G28" s="5">
        <v>64</v>
      </c>
      <c r="H28" s="5" t="s">
        <v>27</v>
      </c>
    </row>
    <row r="29" spans="1:9" x14ac:dyDescent="0.3">
      <c r="A29" s="29" t="s">
        <v>62</v>
      </c>
      <c r="B29" s="4">
        <v>122</v>
      </c>
      <c r="C29" s="4">
        <v>190</v>
      </c>
      <c r="D29" s="4">
        <v>233</v>
      </c>
      <c r="E29" s="4">
        <v>268</v>
      </c>
      <c r="F29" s="4">
        <v>409</v>
      </c>
      <c r="G29" s="4">
        <v>575</v>
      </c>
      <c r="H29" s="4">
        <v>575</v>
      </c>
    </row>
    <row r="30" spans="1:9" x14ac:dyDescent="0.3">
      <c r="A30" t="s">
        <v>29</v>
      </c>
      <c r="B30" s="4">
        <v>122</v>
      </c>
      <c r="C30" s="4">
        <v>190</v>
      </c>
      <c r="D30" s="4">
        <v>233</v>
      </c>
      <c r="E30" s="4">
        <v>268</v>
      </c>
      <c r="F30" s="4">
        <v>409</v>
      </c>
      <c r="G30" s="4">
        <v>575</v>
      </c>
      <c r="H30" s="4">
        <v>575</v>
      </c>
    </row>
    <row r="31" spans="1:9" x14ac:dyDescent="0.3">
      <c r="A31" t="s">
        <v>23</v>
      </c>
      <c r="B31" s="4">
        <v>163</v>
      </c>
      <c r="C31" s="4">
        <v>258</v>
      </c>
      <c r="D31" s="4">
        <v>312</v>
      </c>
      <c r="E31" s="4">
        <v>359</v>
      </c>
      <c r="F31" s="4">
        <v>548</v>
      </c>
      <c r="G31" s="4">
        <v>770</v>
      </c>
      <c r="H31" s="4">
        <v>770</v>
      </c>
    </row>
    <row r="32" spans="1:9" x14ac:dyDescent="0.3">
      <c r="A32" t="s">
        <v>24</v>
      </c>
      <c r="B32" s="4">
        <v>199</v>
      </c>
      <c r="C32" s="4">
        <v>314</v>
      </c>
      <c r="D32" s="4">
        <v>379</v>
      </c>
      <c r="E32" s="4">
        <v>436</v>
      </c>
      <c r="F32" s="4">
        <v>666</v>
      </c>
      <c r="G32" s="4">
        <v>936</v>
      </c>
      <c r="H32" s="4">
        <v>936</v>
      </c>
    </row>
    <row r="33" spans="1:8" x14ac:dyDescent="0.3">
      <c r="A33" t="s">
        <v>25</v>
      </c>
      <c r="B33" s="4">
        <v>213</v>
      </c>
      <c r="C33" s="4">
        <v>337</v>
      </c>
      <c r="D33" s="4">
        <v>408</v>
      </c>
      <c r="E33" s="4">
        <v>469</v>
      </c>
      <c r="F33" s="4">
        <v>717</v>
      </c>
      <c r="G33" s="4">
        <v>1007</v>
      </c>
      <c r="H33" s="4">
        <v>1007</v>
      </c>
    </row>
    <row r="34" spans="1:8" x14ac:dyDescent="0.3">
      <c r="A34" t="s">
        <v>44</v>
      </c>
    </row>
    <row r="35" spans="1:8" x14ac:dyDescent="0.3">
      <c r="A35" t="s">
        <v>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8" workbookViewId="0">
      <selection activeCell="A29" sqref="A29"/>
    </sheetView>
  </sheetViews>
  <sheetFormatPr defaultRowHeight="14.4" x14ac:dyDescent="0.3"/>
  <cols>
    <col min="1" max="1" width="12" customWidth="1"/>
    <col min="2" max="9" width="15.77734375" customWidth="1"/>
  </cols>
  <sheetData>
    <row r="1" spans="1:9" x14ac:dyDescent="0.3">
      <c r="A1" t="s">
        <v>38</v>
      </c>
    </row>
    <row r="2" spans="1:9" x14ac:dyDescent="0.3">
      <c r="F2" t="s">
        <v>28</v>
      </c>
    </row>
    <row r="3" spans="1:9" x14ac:dyDescent="0.3">
      <c r="A3" t="s">
        <v>11</v>
      </c>
      <c r="B3" s="10" t="s">
        <v>19</v>
      </c>
      <c r="C3" s="10" t="s">
        <v>20</v>
      </c>
      <c r="D3" s="29" t="s">
        <v>62</v>
      </c>
      <c r="E3" s="5" t="s">
        <v>29</v>
      </c>
      <c r="F3" s="5" t="s">
        <v>23</v>
      </c>
      <c r="G3" s="5" t="s">
        <v>24</v>
      </c>
      <c r="H3" s="5" t="s">
        <v>25</v>
      </c>
      <c r="I3" s="5" t="s">
        <v>31</v>
      </c>
    </row>
    <row r="4" spans="1:9" x14ac:dyDescent="0.3">
      <c r="B4" s="7" t="s">
        <v>30</v>
      </c>
      <c r="C4" s="8">
        <v>38124</v>
      </c>
      <c r="D4" s="9">
        <v>1.41E-2</v>
      </c>
      <c r="E4" s="9">
        <v>0.25740000000000002</v>
      </c>
      <c r="F4" s="9">
        <v>0.61670000000000003</v>
      </c>
      <c r="G4" s="9">
        <v>5.9700000000000003E-2</v>
      </c>
      <c r="H4" s="9">
        <v>5.21E-2</v>
      </c>
      <c r="I4" s="9"/>
    </row>
    <row r="5" spans="1:9" x14ac:dyDescent="0.3">
      <c r="A5" t="s">
        <v>12</v>
      </c>
      <c r="B5" s="2">
        <v>5.5899999999999998E-2</v>
      </c>
      <c r="C5" s="1">
        <f>B5*$C$4</f>
        <v>2131.1316000000002</v>
      </c>
      <c r="D5" s="4">
        <f t="shared" ref="D5:D11" si="0">C5*$D$4</f>
        <v>30.048955560000003</v>
      </c>
      <c r="E5" s="4">
        <f t="shared" ref="E5:E11" si="1">C5*$E$4</f>
        <v>548.55327384000009</v>
      </c>
      <c r="F5" s="4">
        <f t="shared" ref="F5:F11" si="2">C5*$F$4</f>
        <v>1314.2688577200001</v>
      </c>
      <c r="G5" s="4">
        <f t="shared" ref="G5:G11" si="3">C5*$G$4</f>
        <v>127.22855652000001</v>
      </c>
      <c r="H5" s="4">
        <f t="shared" ref="H5:H11" si="4">C5*$H$4</f>
        <v>111.03195636000001</v>
      </c>
      <c r="I5" s="1">
        <f>SUM(D5:H5)</f>
        <v>2131.1316000000002</v>
      </c>
    </row>
    <row r="6" spans="1:9" x14ac:dyDescent="0.3">
      <c r="A6" t="s">
        <v>13</v>
      </c>
      <c r="B6" s="2">
        <v>0.1159</v>
      </c>
      <c r="C6" s="1">
        <f t="shared" ref="C6:C11" si="5">B6*$C$4</f>
        <v>4418.5716000000002</v>
      </c>
      <c r="D6" s="4">
        <f t="shared" si="0"/>
        <v>62.301859560000004</v>
      </c>
      <c r="E6" s="4">
        <f t="shared" si="1"/>
        <v>1137.3403298400001</v>
      </c>
      <c r="F6" s="4">
        <f t="shared" si="2"/>
        <v>2724.9331057200002</v>
      </c>
      <c r="G6" s="4">
        <f t="shared" si="3"/>
        <v>263.78872452000002</v>
      </c>
      <c r="H6" s="4">
        <f t="shared" si="4"/>
        <v>230.20758036000001</v>
      </c>
      <c r="I6" s="1">
        <f t="shared" ref="I6:I11" si="6">SUM(D6:H6)</f>
        <v>4418.5716000000002</v>
      </c>
    </row>
    <row r="7" spans="1:9" x14ac:dyDescent="0.3">
      <c r="A7" t="s">
        <v>14</v>
      </c>
      <c r="B7" s="2">
        <v>0.17269999999999999</v>
      </c>
      <c r="C7" s="1">
        <f t="shared" si="5"/>
        <v>6584.0147999999999</v>
      </c>
      <c r="D7" s="4">
        <f t="shared" si="0"/>
        <v>92.834608680000002</v>
      </c>
      <c r="E7" s="4">
        <f t="shared" si="1"/>
        <v>1694.7254095200001</v>
      </c>
      <c r="F7" s="4">
        <f t="shared" si="2"/>
        <v>4060.3619271600001</v>
      </c>
      <c r="G7" s="4">
        <f t="shared" si="3"/>
        <v>393.06568356000002</v>
      </c>
      <c r="H7" s="4">
        <f t="shared" si="4"/>
        <v>343.02717108000002</v>
      </c>
      <c r="I7" s="1">
        <f t="shared" si="6"/>
        <v>6584.0147999999999</v>
      </c>
    </row>
    <row r="8" spans="1:9" x14ac:dyDescent="0.3">
      <c r="A8" t="s">
        <v>15</v>
      </c>
      <c r="B8" s="2">
        <v>0.1711</v>
      </c>
      <c r="C8" s="1">
        <f t="shared" si="5"/>
        <v>6523.0164000000004</v>
      </c>
      <c r="D8" s="4">
        <f t="shared" si="0"/>
        <v>91.974531240000005</v>
      </c>
      <c r="E8" s="4">
        <f t="shared" si="1"/>
        <v>1679.0244213600001</v>
      </c>
      <c r="F8" s="4">
        <f t="shared" si="2"/>
        <v>4022.7442138800006</v>
      </c>
      <c r="G8" s="4">
        <f t="shared" si="3"/>
        <v>389.42407908000007</v>
      </c>
      <c r="H8" s="4">
        <f t="shared" si="4"/>
        <v>339.84915444000001</v>
      </c>
      <c r="I8" s="1">
        <f t="shared" si="6"/>
        <v>6523.0164000000013</v>
      </c>
    </row>
    <row r="9" spans="1:9" x14ac:dyDescent="0.3">
      <c r="A9" t="s">
        <v>16</v>
      </c>
      <c r="B9" s="2">
        <v>0.2424</v>
      </c>
      <c r="C9" s="1">
        <f t="shared" si="5"/>
        <v>9241.2576000000008</v>
      </c>
      <c r="D9" s="4">
        <f t="shared" si="0"/>
        <v>130.30173216</v>
      </c>
      <c r="E9" s="4">
        <f t="shared" si="1"/>
        <v>2378.6997062400005</v>
      </c>
      <c r="F9" s="4">
        <f t="shared" si="2"/>
        <v>5699.0835619200006</v>
      </c>
      <c r="G9" s="4">
        <f t="shared" si="3"/>
        <v>551.70307872000012</v>
      </c>
      <c r="H9" s="4">
        <f t="shared" si="4"/>
        <v>481.46952096000007</v>
      </c>
      <c r="I9" s="1">
        <f t="shared" si="6"/>
        <v>9241.2576000000008</v>
      </c>
    </row>
    <row r="10" spans="1:9" x14ac:dyDescent="0.3">
      <c r="A10" t="s">
        <v>17</v>
      </c>
      <c r="B10" s="2">
        <v>0.24110000000000001</v>
      </c>
      <c r="C10" s="1">
        <f t="shared" si="5"/>
        <v>9191.6964000000007</v>
      </c>
      <c r="D10" s="4">
        <f t="shared" si="0"/>
        <v>129.60291924000001</v>
      </c>
      <c r="E10" s="4">
        <f t="shared" si="1"/>
        <v>2365.9426533600003</v>
      </c>
      <c r="F10" s="4">
        <f t="shared" si="2"/>
        <v>5668.5191698800008</v>
      </c>
      <c r="G10" s="4">
        <f t="shared" si="3"/>
        <v>548.74427508000008</v>
      </c>
      <c r="H10" s="4">
        <f t="shared" si="4"/>
        <v>478.88738244000007</v>
      </c>
      <c r="I10" s="1">
        <f t="shared" si="6"/>
        <v>9191.6964000000007</v>
      </c>
    </row>
    <row r="11" spans="1:9" x14ac:dyDescent="0.3">
      <c r="A11" t="s">
        <v>18</v>
      </c>
      <c r="B11" s="2">
        <v>1E-3</v>
      </c>
      <c r="C11" s="1">
        <f t="shared" si="5"/>
        <v>38.124000000000002</v>
      </c>
      <c r="D11" s="4">
        <f t="shared" si="0"/>
        <v>0.53754840000000004</v>
      </c>
      <c r="E11" s="4">
        <f t="shared" si="1"/>
        <v>9.8131176000000018</v>
      </c>
      <c r="F11" s="4">
        <f t="shared" si="2"/>
        <v>23.511070800000002</v>
      </c>
      <c r="G11" s="4">
        <f t="shared" si="3"/>
        <v>2.2760028000000001</v>
      </c>
      <c r="H11" s="4">
        <f t="shared" si="4"/>
        <v>1.9862604000000001</v>
      </c>
      <c r="I11" s="1">
        <f t="shared" si="6"/>
        <v>38.124000000000002</v>
      </c>
    </row>
    <row r="12" spans="1:9" x14ac:dyDescent="0.3">
      <c r="D12" s="1">
        <f>SUM(D5:D11)</f>
        <v>537.60215484000003</v>
      </c>
      <c r="E12" s="1">
        <f t="shared" ref="E12:H12" si="7">SUM(E5:E11)</f>
        <v>9814.098911760002</v>
      </c>
      <c r="F12" s="1">
        <f t="shared" si="7"/>
        <v>23513.421907080003</v>
      </c>
      <c r="G12" s="1">
        <f t="shared" si="7"/>
        <v>2276.2304002800001</v>
      </c>
      <c r="H12" s="1">
        <f t="shared" si="7"/>
        <v>1986.4590260400003</v>
      </c>
      <c r="I12" s="1">
        <f>SUM(D12:H12)</f>
        <v>38127.812400000003</v>
      </c>
    </row>
    <row r="13" spans="1:9" x14ac:dyDescent="0.3">
      <c r="D13" s="1"/>
      <c r="E13" s="1"/>
      <c r="F13" s="1"/>
      <c r="G13" s="1"/>
      <c r="H13" s="1"/>
      <c r="I13" s="1"/>
    </row>
    <row r="14" spans="1:9" x14ac:dyDescent="0.3">
      <c r="C14" t="s">
        <v>34</v>
      </c>
      <c r="D14" s="1"/>
      <c r="E14" s="1"/>
      <c r="F14" s="1"/>
      <c r="G14" s="1"/>
      <c r="H14" s="1"/>
      <c r="I14" s="1"/>
    </row>
    <row r="15" spans="1:9" x14ac:dyDescent="0.3">
      <c r="C15" s="10" t="s">
        <v>11</v>
      </c>
      <c r="D15" s="29" t="s">
        <v>62</v>
      </c>
      <c r="E15" s="5" t="s">
        <v>29</v>
      </c>
      <c r="F15" s="5" t="s">
        <v>23</v>
      </c>
      <c r="G15" s="5" t="s">
        <v>24</v>
      </c>
      <c r="H15" s="5" t="s">
        <v>25</v>
      </c>
      <c r="I15" s="5" t="s">
        <v>35</v>
      </c>
    </row>
    <row r="16" spans="1:9" x14ac:dyDescent="0.3">
      <c r="C16" s="10" t="s">
        <v>12</v>
      </c>
      <c r="D16" s="6">
        <f>$D$5*$B$29</f>
        <v>2944.7976448800005</v>
      </c>
      <c r="E16" s="6">
        <f>$E$5*$B$30</f>
        <v>53758.220836320012</v>
      </c>
      <c r="F16" s="6">
        <f>$F$5*$B$31</f>
        <v>176112.02693448003</v>
      </c>
      <c r="G16" s="6">
        <f>$G$5*$B$32</f>
        <v>19084.283478000001</v>
      </c>
      <c r="H16" s="6">
        <f>$H$5*$B$33</f>
        <v>18431.30475576</v>
      </c>
      <c r="I16" s="6">
        <f>SUM(D16:H16)</f>
        <v>270330.63364944002</v>
      </c>
    </row>
    <row r="17" spans="1:9" x14ac:dyDescent="0.3">
      <c r="C17" s="10">
        <v>25</v>
      </c>
      <c r="D17" s="6">
        <f>$D$6*$C$29</f>
        <v>9656.7882318000011</v>
      </c>
      <c r="E17" s="6">
        <f>$E$6*$C$30</f>
        <v>176287.75112520001</v>
      </c>
      <c r="F17" s="6">
        <f>$F$6*$C$31</f>
        <v>574960.88530692004</v>
      </c>
      <c r="G17" s="6">
        <f>$G$6*$C$32</f>
        <v>62517.927711240001</v>
      </c>
      <c r="H17" s="6">
        <f>$H$6*$C$33</f>
        <v>60314.386054319999</v>
      </c>
      <c r="I17" s="6">
        <f t="shared" ref="I17:I22" si="8">SUM(D17:H17)</f>
        <v>883737.73842948012</v>
      </c>
    </row>
    <row r="18" spans="1:9" x14ac:dyDescent="0.3">
      <c r="C18" s="10">
        <v>34</v>
      </c>
      <c r="D18" s="6">
        <f>$D$7*$D$29</f>
        <v>17360.07182316</v>
      </c>
      <c r="E18" s="6">
        <f>$E$7*$D$30</f>
        <v>316913.65158024</v>
      </c>
      <c r="F18" s="6">
        <f>$F$7*$D$31</f>
        <v>1035392.2914258001</v>
      </c>
      <c r="G18" s="6">
        <f>$G$7*$D$32</f>
        <v>112416.78549816001</v>
      </c>
      <c r="H18" s="6">
        <f>$H$7*$D$33</f>
        <v>108396.58606128</v>
      </c>
      <c r="I18" s="6">
        <f t="shared" si="8"/>
        <v>1590479.3863886399</v>
      </c>
    </row>
    <row r="19" spans="1:9" x14ac:dyDescent="0.3">
      <c r="C19" s="10">
        <v>44</v>
      </c>
      <c r="D19" s="6">
        <f>$D$8*$E$29</f>
        <v>19774.524216600003</v>
      </c>
      <c r="E19" s="6">
        <f>$E$8*$E$30</f>
        <v>360990.25059240003</v>
      </c>
      <c r="F19" s="6">
        <f>$F$8*$E$31</f>
        <v>1178664.0546668402</v>
      </c>
      <c r="G19" s="6">
        <f>$G$8*$E$32</f>
        <v>128509.94609640002</v>
      </c>
      <c r="H19" s="6">
        <f>$H$8*$E$33</f>
        <v>123705.09221616</v>
      </c>
      <c r="I19" s="6">
        <f t="shared" si="8"/>
        <v>1811643.8677884003</v>
      </c>
    </row>
    <row r="20" spans="1:9" x14ac:dyDescent="0.3">
      <c r="C20" s="10">
        <v>54</v>
      </c>
      <c r="D20" s="6">
        <f>$D$9*$F$29</f>
        <v>42869.26988064</v>
      </c>
      <c r="E20" s="6">
        <f>$E$9*$F$30</f>
        <v>782592.20335296018</v>
      </c>
      <c r="F20" s="6">
        <f>$F$10*$F$31</f>
        <v>2539496.5881062401</v>
      </c>
      <c r="G20" s="6">
        <f>$G$9*$F$32</f>
        <v>277506.64859616006</v>
      </c>
      <c r="H20" s="6">
        <f>$H$9*$F$33</f>
        <v>267697.05365376006</v>
      </c>
      <c r="I20" s="6">
        <f t="shared" si="8"/>
        <v>3910161.7635897603</v>
      </c>
    </row>
    <row r="21" spans="1:9" x14ac:dyDescent="0.3">
      <c r="C21" s="10">
        <v>64</v>
      </c>
      <c r="D21" s="6">
        <f>$D$10*$G$29</f>
        <v>59876.548688880001</v>
      </c>
      <c r="E21" s="6">
        <f>$E$10*$G$30</f>
        <v>1093065.5058523202</v>
      </c>
      <c r="F21" s="6">
        <f>$F$10*$G$31</f>
        <v>3565498.5578545206</v>
      </c>
      <c r="G21" s="6">
        <f>$G$10*$G$32</f>
        <v>387962.20248156006</v>
      </c>
      <c r="H21" s="6">
        <f>$H$10*$G$33</f>
        <v>374011.04568564007</v>
      </c>
      <c r="I21" s="6">
        <f t="shared" si="8"/>
        <v>5480413.8605629206</v>
      </c>
    </row>
    <row r="22" spans="1:9" x14ac:dyDescent="0.3">
      <c r="C22" s="10" t="s">
        <v>27</v>
      </c>
      <c r="D22" s="6">
        <f>$D$11*$H$29</f>
        <v>248.34736080000002</v>
      </c>
      <c r="E22" s="6">
        <f>$E$11*$H$30</f>
        <v>4533.6603312000007</v>
      </c>
      <c r="F22" s="6">
        <f>$F$11*$H$31</f>
        <v>14788.463533200002</v>
      </c>
      <c r="G22" s="6">
        <f>$G$11*$H$32</f>
        <v>1609.1339796</v>
      </c>
      <c r="H22" s="6">
        <f>$H$11*$H$33</f>
        <v>1551.2693724000001</v>
      </c>
      <c r="I22" s="6">
        <f t="shared" si="8"/>
        <v>22730.874577200004</v>
      </c>
    </row>
    <row r="23" spans="1:9" x14ac:dyDescent="0.3">
      <c r="H23" t="s">
        <v>21</v>
      </c>
      <c r="I23" s="6">
        <f>SUM(I16:I22)</f>
        <v>13969498.124985842</v>
      </c>
    </row>
    <row r="27" spans="1:9" x14ac:dyDescent="0.3">
      <c r="A27" t="s">
        <v>26</v>
      </c>
    </row>
    <row r="28" spans="1:9" x14ac:dyDescent="0.3">
      <c r="B28" s="5" t="s">
        <v>12</v>
      </c>
      <c r="C28" s="5">
        <v>25</v>
      </c>
      <c r="D28" s="5">
        <v>34</v>
      </c>
      <c r="E28" s="5">
        <v>44</v>
      </c>
      <c r="F28" s="5">
        <v>54</v>
      </c>
      <c r="G28" s="5">
        <v>64</v>
      </c>
      <c r="H28" s="5" t="s">
        <v>27</v>
      </c>
    </row>
    <row r="29" spans="1:9" x14ac:dyDescent="0.3">
      <c r="A29" s="29" t="s">
        <v>62</v>
      </c>
      <c r="B29" s="4">
        <v>98</v>
      </c>
      <c r="C29" s="4">
        <v>155</v>
      </c>
      <c r="D29" s="4">
        <v>187</v>
      </c>
      <c r="E29" s="4">
        <v>215</v>
      </c>
      <c r="F29" s="4">
        <v>329</v>
      </c>
      <c r="G29" s="4">
        <v>462</v>
      </c>
      <c r="H29" s="4">
        <v>462</v>
      </c>
    </row>
    <row r="30" spans="1:9" x14ac:dyDescent="0.3">
      <c r="A30" t="s">
        <v>29</v>
      </c>
      <c r="B30" s="4">
        <v>98</v>
      </c>
      <c r="C30" s="4">
        <v>155</v>
      </c>
      <c r="D30" s="4">
        <v>187</v>
      </c>
      <c r="E30" s="4">
        <v>215</v>
      </c>
      <c r="F30" s="4">
        <v>329</v>
      </c>
      <c r="G30" s="4">
        <v>462</v>
      </c>
      <c r="H30" s="4">
        <v>462</v>
      </c>
    </row>
    <row r="31" spans="1:9" x14ac:dyDescent="0.3">
      <c r="A31" t="s">
        <v>23</v>
      </c>
      <c r="B31" s="4">
        <v>134</v>
      </c>
      <c r="C31" s="4">
        <v>211</v>
      </c>
      <c r="D31" s="4">
        <v>255</v>
      </c>
      <c r="E31" s="4">
        <v>293</v>
      </c>
      <c r="F31" s="4">
        <v>448</v>
      </c>
      <c r="G31" s="4">
        <v>629</v>
      </c>
      <c r="H31" s="4">
        <v>629</v>
      </c>
    </row>
    <row r="32" spans="1:9" x14ac:dyDescent="0.3">
      <c r="A32" t="s">
        <v>24</v>
      </c>
      <c r="B32" s="4">
        <v>150</v>
      </c>
      <c r="C32" s="4">
        <v>237</v>
      </c>
      <c r="D32" s="4">
        <v>286</v>
      </c>
      <c r="E32" s="4">
        <v>330</v>
      </c>
      <c r="F32" s="4">
        <v>503</v>
      </c>
      <c r="G32" s="4">
        <v>707</v>
      </c>
      <c r="H32" s="4">
        <v>707</v>
      </c>
    </row>
    <row r="33" spans="1:8" x14ac:dyDescent="0.3">
      <c r="A33" t="s">
        <v>25</v>
      </c>
      <c r="B33" s="4">
        <v>166</v>
      </c>
      <c r="C33" s="4">
        <v>262</v>
      </c>
      <c r="D33" s="4">
        <v>316</v>
      </c>
      <c r="E33" s="4">
        <v>364</v>
      </c>
      <c r="F33" s="4">
        <v>556</v>
      </c>
      <c r="G33" s="4">
        <v>781</v>
      </c>
      <c r="H33" s="4">
        <v>781</v>
      </c>
    </row>
    <row r="34" spans="1:8" x14ac:dyDescent="0.3">
      <c r="A34" t="s">
        <v>50</v>
      </c>
    </row>
    <row r="35" spans="1:8" x14ac:dyDescent="0.3">
      <c r="A35" t="s">
        <v>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9" sqref="A29"/>
    </sheetView>
  </sheetViews>
  <sheetFormatPr defaultRowHeight="14.4" x14ac:dyDescent="0.3"/>
  <cols>
    <col min="1" max="1" width="21.88671875" bestFit="1" customWidth="1"/>
    <col min="2" max="2" width="14.77734375" customWidth="1"/>
    <col min="3" max="3" width="15.88671875" customWidth="1"/>
    <col min="4" max="9" width="14.77734375" customWidth="1"/>
  </cols>
  <sheetData>
    <row r="1" spans="1:9" x14ac:dyDescent="0.3">
      <c r="A1" t="s">
        <v>39</v>
      </c>
    </row>
    <row r="2" spans="1:9" x14ac:dyDescent="0.3">
      <c r="F2" t="s">
        <v>28</v>
      </c>
    </row>
    <row r="3" spans="1:9" x14ac:dyDescent="0.3">
      <c r="A3" t="s">
        <v>11</v>
      </c>
      <c r="B3" s="10" t="s">
        <v>19</v>
      </c>
      <c r="C3" s="10" t="s">
        <v>20</v>
      </c>
      <c r="D3" s="29" t="s">
        <v>62</v>
      </c>
      <c r="E3" s="5" t="s">
        <v>29</v>
      </c>
      <c r="F3" s="5" t="s">
        <v>23</v>
      </c>
      <c r="G3" s="5" t="s">
        <v>24</v>
      </c>
      <c r="H3" s="5" t="s">
        <v>25</v>
      </c>
      <c r="I3" s="5" t="s">
        <v>31</v>
      </c>
    </row>
    <row r="4" spans="1:9" x14ac:dyDescent="0.3">
      <c r="B4" s="7" t="s">
        <v>30</v>
      </c>
      <c r="C4" s="8">
        <v>11731</v>
      </c>
      <c r="D4" s="9">
        <v>1.41E-2</v>
      </c>
      <c r="E4" s="9">
        <v>0.25740000000000002</v>
      </c>
      <c r="F4" s="9">
        <v>0.61670000000000003</v>
      </c>
      <c r="G4" s="9">
        <v>5.9700000000000003E-2</v>
      </c>
      <c r="H4" s="9">
        <v>5.21E-2</v>
      </c>
      <c r="I4" s="9"/>
    </row>
    <row r="5" spans="1:9" x14ac:dyDescent="0.3">
      <c r="A5" t="s">
        <v>12</v>
      </c>
      <c r="B5" s="2">
        <v>5.5899999999999998E-2</v>
      </c>
      <c r="C5" s="1">
        <f>B5*$C$4</f>
        <v>655.76289999999995</v>
      </c>
      <c r="D5" s="4">
        <f t="shared" ref="D5:D11" si="0">C5*$D$4</f>
        <v>9.2462568899999997</v>
      </c>
      <c r="E5" s="4">
        <f t="shared" ref="E5:E11" si="1">C5*$E$4</f>
        <v>168.79337046000001</v>
      </c>
      <c r="F5" s="4">
        <f t="shared" ref="F5:F11" si="2">C5*$F$4</f>
        <v>404.40898042999999</v>
      </c>
      <c r="G5" s="4">
        <f t="shared" ref="G5:G11" si="3">C5*$G$4</f>
        <v>39.149045129999998</v>
      </c>
      <c r="H5" s="4">
        <f t="shared" ref="H5:H11" si="4">C5*$H$4</f>
        <v>34.165247089999994</v>
      </c>
      <c r="I5" s="1">
        <f>SUM(D5:H5)</f>
        <v>655.76289999999995</v>
      </c>
    </row>
    <row r="6" spans="1:9" x14ac:dyDescent="0.3">
      <c r="A6" t="s">
        <v>13</v>
      </c>
      <c r="B6" s="2">
        <v>0.1159</v>
      </c>
      <c r="C6" s="1">
        <f t="shared" ref="C6:C11" si="5">B6*$C$4</f>
        <v>1359.6229000000001</v>
      </c>
      <c r="D6" s="4">
        <f t="shared" si="0"/>
        <v>19.170682890000002</v>
      </c>
      <c r="E6" s="4">
        <f t="shared" si="1"/>
        <v>349.96693446000006</v>
      </c>
      <c r="F6" s="4">
        <f t="shared" si="2"/>
        <v>838.47944243000006</v>
      </c>
      <c r="G6" s="4">
        <f t="shared" si="3"/>
        <v>81.169487130000007</v>
      </c>
      <c r="H6" s="4">
        <f t="shared" si="4"/>
        <v>70.836353090000003</v>
      </c>
      <c r="I6" s="1">
        <f t="shared" ref="I6:I11" si="6">SUM(D6:H6)</f>
        <v>1359.6229000000003</v>
      </c>
    </row>
    <row r="7" spans="1:9" x14ac:dyDescent="0.3">
      <c r="A7" t="s">
        <v>14</v>
      </c>
      <c r="B7" s="2">
        <v>0.17269999999999999</v>
      </c>
      <c r="C7" s="1">
        <f t="shared" si="5"/>
        <v>2025.9436999999998</v>
      </c>
      <c r="D7" s="4">
        <f t="shared" si="0"/>
        <v>28.565806169999998</v>
      </c>
      <c r="E7" s="4">
        <f t="shared" si="1"/>
        <v>521.47790838000003</v>
      </c>
      <c r="F7" s="4">
        <f t="shared" si="2"/>
        <v>1249.39947979</v>
      </c>
      <c r="G7" s="4">
        <f t="shared" si="3"/>
        <v>120.94883888999999</v>
      </c>
      <c r="H7" s="4">
        <f t="shared" si="4"/>
        <v>105.55166677</v>
      </c>
      <c r="I7" s="1">
        <f t="shared" si="6"/>
        <v>2025.9436999999998</v>
      </c>
    </row>
    <row r="8" spans="1:9" x14ac:dyDescent="0.3">
      <c r="A8" t="s">
        <v>15</v>
      </c>
      <c r="B8" s="2">
        <v>0.1711</v>
      </c>
      <c r="C8" s="1">
        <f t="shared" si="5"/>
        <v>2007.1741</v>
      </c>
      <c r="D8" s="4">
        <f t="shared" si="0"/>
        <v>28.30115481</v>
      </c>
      <c r="E8" s="4">
        <f t="shared" si="1"/>
        <v>516.64661334000004</v>
      </c>
      <c r="F8" s="4">
        <f t="shared" si="2"/>
        <v>1237.82426747</v>
      </c>
      <c r="G8" s="4">
        <f t="shared" si="3"/>
        <v>119.82829377</v>
      </c>
      <c r="H8" s="4">
        <f t="shared" si="4"/>
        <v>104.57377061</v>
      </c>
      <c r="I8" s="1">
        <f t="shared" si="6"/>
        <v>2007.1741000000002</v>
      </c>
    </row>
    <row r="9" spans="1:9" x14ac:dyDescent="0.3">
      <c r="A9" t="s">
        <v>16</v>
      </c>
      <c r="B9" s="2">
        <v>0.2424</v>
      </c>
      <c r="C9" s="1">
        <f t="shared" si="5"/>
        <v>2843.5944</v>
      </c>
      <c r="D9" s="4">
        <f t="shared" si="0"/>
        <v>40.094681039999998</v>
      </c>
      <c r="E9" s="4">
        <f t="shared" si="1"/>
        <v>731.94119856000009</v>
      </c>
      <c r="F9" s="4">
        <f t="shared" si="2"/>
        <v>1753.6446664800001</v>
      </c>
      <c r="G9" s="4">
        <f t="shared" si="3"/>
        <v>169.76258568</v>
      </c>
      <c r="H9" s="4">
        <f t="shared" si="4"/>
        <v>148.15126824000001</v>
      </c>
      <c r="I9" s="1">
        <f t="shared" si="6"/>
        <v>2843.5944</v>
      </c>
    </row>
    <row r="10" spans="1:9" x14ac:dyDescent="0.3">
      <c r="A10" t="s">
        <v>17</v>
      </c>
      <c r="B10" s="2">
        <v>0.24110000000000001</v>
      </c>
      <c r="C10" s="1">
        <f t="shared" si="5"/>
        <v>2828.3441000000003</v>
      </c>
      <c r="D10" s="4">
        <f t="shared" si="0"/>
        <v>39.879651810000006</v>
      </c>
      <c r="E10" s="4">
        <f t="shared" si="1"/>
        <v>728.01577134000013</v>
      </c>
      <c r="F10" s="4">
        <f t="shared" si="2"/>
        <v>1744.2398064700003</v>
      </c>
      <c r="G10" s="4">
        <f t="shared" si="3"/>
        <v>168.85214277000003</v>
      </c>
      <c r="H10" s="4">
        <f t="shared" si="4"/>
        <v>147.35672761000001</v>
      </c>
      <c r="I10" s="1">
        <f t="shared" si="6"/>
        <v>2828.3441000000003</v>
      </c>
    </row>
    <row r="11" spans="1:9" x14ac:dyDescent="0.3">
      <c r="A11" t="s">
        <v>18</v>
      </c>
      <c r="B11" s="2">
        <v>1E-3</v>
      </c>
      <c r="C11" s="1">
        <f t="shared" si="5"/>
        <v>11.731</v>
      </c>
      <c r="D11" s="4">
        <f t="shared" si="0"/>
        <v>0.1654071</v>
      </c>
      <c r="E11" s="4">
        <f t="shared" si="1"/>
        <v>3.0195594000000003</v>
      </c>
      <c r="F11" s="4">
        <f t="shared" si="2"/>
        <v>7.2345077</v>
      </c>
      <c r="G11" s="4">
        <f t="shared" si="3"/>
        <v>0.70034070000000004</v>
      </c>
      <c r="H11" s="4">
        <f t="shared" si="4"/>
        <v>0.61118510000000004</v>
      </c>
      <c r="I11" s="1">
        <f t="shared" si="6"/>
        <v>11.731</v>
      </c>
    </row>
    <row r="12" spans="1:9" x14ac:dyDescent="0.3">
      <c r="D12" s="1">
        <f>SUM(D5:D11)</f>
        <v>165.42364071</v>
      </c>
      <c r="E12" s="1">
        <f t="shared" ref="E12:H12" si="7">SUM(E5:E11)</f>
        <v>3019.8613559400005</v>
      </c>
      <c r="F12" s="1">
        <f t="shared" si="7"/>
        <v>7235.2311507699997</v>
      </c>
      <c r="G12" s="1">
        <f t="shared" si="7"/>
        <v>700.41073406999999</v>
      </c>
      <c r="H12" s="1">
        <f t="shared" si="7"/>
        <v>611.24621850999995</v>
      </c>
      <c r="I12" s="1">
        <f>SUM(D12:H12)</f>
        <v>11732.173099999998</v>
      </c>
    </row>
    <row r="13" spans="1:9" x14ac:dyDescent="0.3">
      <c r="D13" s="1"/>
      <c r="E13" s="1"/>
      <c r="F13" s="1"/>
      <c r="G13" s="1"/>
      <c r="H13" s="1"/>
      <c r="I13" s="1"/>
    </row>
    <row r="14" spans="1:9" x14ac:dyDescent="0.3">
      <c r="C14" t="s">
        <v>34</v>
      </c>
      <c r="D14" s="1"/>
      <c r="E14" s="1"/>
      <c r="F14" s="1"/>
      <c r="G14" s="1"/>
      <c r="H14" s="1"/>
      <c r="I14" s="1"/>
    </row>
    <row r="15" spans="1:9" x14ac:dyDescent="0.3">
      <c r="C15" s="10" t="s">
        <v>11</v>
      </c>
      <c r="D15" s="29" t="s">
        <v>62</v>
      </c>
      <c r="E15" s="5" t="s">
        <v>29</v>
      </c>
      <c r="F15" s="5" t="s">
        <v>23</v>
      </c>
      <c r="G15" s="5" t="s">
        <v>24</v>
      </c>
      <c r="H15" s="5" t="s">
        <v>25</v>
      </c>
      <c r="I15" s="5" t="s">
        <v>35</v>
      </c>
    </row>
    <row r="16" spans="1:9" x14ac:dyDescent="0.3">
      <c r="C16" s="10" t="s">
        <v>12</v>
      </c>
      <c r="D16" s="6">
        <f>$D$5*$B$29</f>
        <v>943.11820277999993</v>
      </c>
      <c r="E16" s="6">
        <f>$E$5*$B$30</f>
        <v>17216.923786920001</v>
      </c>
      <c r="F16" s="6">
        <f>$F$5*$B$31</f>
        <v>52977.576436329997</v>
      </c>
      <c r="G16" s="6">
        <f>$G$5*$B$32</f>
        <v>5559.1644084599993</v>
      </c>
      <c r="H16" s="6">
        <f>$H$5*$B$33</f>
        <v>5808.0920052999991</v>
      </c>
      <c r="I16" s="6">
        <f>SUM(D16:H16)</f>
        <v>82504.874839789991</v>
      </c>
    </row>
    <row r="17" spans="1:9" x14ac:dyDescent="0.3">
      <c r="C17" s="10">
        <v>25</v>
      </c>
      <c r="D17" s="6">
        <f>$D$6*$C$29</f>
        <v>3086.4799452900002</v>
      </c>
      <c r="E17" s="6">
        <f>$E$6*$C$30</f>
        <v>56344.67644806001</v>
      </c>
      <c r="F17" s="6">
        <f>$F$6*$C$31</f>
        <v>172726.76514058001</v>
      </c>
      <c r="G17" s="6">
        <f>$G$6*$C$32</f>
        <v>18263.134604250001</v>
      </c>
      <c r="H17" s="6">
        <f>$H$6*$C$33</f>
        <v>19054.978981210003</v>
      </c>
      <c r="I17" s="6">
        <f t="shared" ref="I17:I22" si="8">SUM(D17:H17)</f>
        <v>269476.03511939</v>
      </c>
    </row>
    <row r="18" spans="1:9" x14ac:dyDescent="0.3">
      <c r="C18" s="10">
        <v>34</v>
      </c>
      <c r="D18" s="6">
        <f>$D$7*$D$29</f>
        <v>5541.7663969799996</v>
      </c>
      <c r="E18" s="6">
        <f>$E$7*$D$30</f>
        <v>101166.71422572</v>
      </c>
      <c r="F18" s="6">
        <f>$F$7*$D$31</f>
        <v>311100.47046770999</v>
      </c>
      <c r="G18" s="6">
        <f>$G$7*$D$32</f>
        <v>32777.135339189997</v>
      </c>
      <c r="H18" s="6">
        <f>$H$7*$D$33</f>
        <v>34304.291700249996</v>
      </c>
      <c r="I18" s="6">
        <f t="shared" si="8"/>
        <v>484890.37812985003</v>
      </c>
    </row>
    <row r="19" spans="1:9" x14ac:dyDescent="0.3">
      <c r="C19" s="10">
        <v>44</v>
      </c>
      <c r="D19" s="6">
        <f>$D$8*$E$29</f>
        <v>6311.1575226300001</v>
      </c>
      <c r="E19" s="6">
        <f>$E$8*$E$30</f>
        <v>115212.19477482</v>
      </c>
      <c r="F19" s="6">
        <f>$F$8*$E$31</f>
        <v>355255.56476389</v>
      </c>
      <c r="G19" s="6">
        <f>$G$8*$E$32</f>
        <v>37386.427656239997</v>
      </c>
      <c r="H19" s="6">
        <f>$H$8*$E$33</f>
        <v>39110.590208139998</v>
      </c>
      <c r="I19" s="6">
        <f t="shared" si="8"/>
        <v>553275.93492571998</v>
      </c>
    </row>
    <row r="20" spans="1:9" x14ac:dyDescent="0.3">
      <c r="C20" s="10">
        <v>54</v>
      </c>
      <c r="D20" s="6">
        <f>$D$9*$F$29</f>
        <v>13672.28623464</v>
      </c>
      <c r="E20" s="6">
        <f>$E$9*$F$30</f>
        <v>249591.94870896003</v>
      </c>
      <c r="F20" s="6">
        <f>$F$10*$F$31</f>
        <v>763977.03523386014</v>
      </c>
      <c r="G20" s="6">
        <f>$G$9*$F$32</f>
        <v>80976.753369359998</v>
      </c>
      <c r="H20" s="6">
        <f>$H$9*$F$33</f>
        <v>84742.52543328001</v>
      </c>
      <c r="I20" s="6">
        <f t="shared" si="8"/>
        <v>1192960.5489801001</v>
      </c>
    </row>
    <row r="21" spans="1:9" x14ac:dyDescent="0.3">
      <c r="C21" s="10">
        <v>64</v>
      </c>
      <c r="D21" s="6">
        <f>$D$10*$G$29</f>
        <v>19102.353216990003</v>
      </c>
      <c r="E21" s="6">
        <f>$E$10*$G$30</f>
        <v>348719.55447186006</v>
      </c>
      <c r="F21" s="6">
        <f>$F$10*$G$31</f>
        <v>1072707.4809790503</v>
      </c>
      <c r="G21" s="6">
        <f>$G$10*$G$32</f>
        <v>113130.93565590002</v>
      </c>
      <c r="H21" s="6">
        <f>$H$10*$G$33</f>
        <v>118474.80899844</v>
      </c>
      <c r="I21" s="6">
        <f t="shared" si="8"/>
        <v>1672135.1333222403</v>
      </c>
    </row>
    <row r="22" spans="1:9" x14ac:dyDescent="0.3">
      <c r="C22" s="10" t="s">
        <v>27</v>
      </c>
      <c r="D22" s="6">
        <f>$D$11*$H$29</f>
        <v>79.230000900000007</v>
      </c>
      <c r="E22" s="6">
        <f>$E$11*$H$30</f>
        <v>1446.3689526000001</v>
      </c>
      <c r="F22" s="6">
        <f>$F$11*$H$31</f>
        <v>4449.2222355000004</v>
      </c>
      <c r="G22" s="6">
        <f>$G$11*$H$32</f>
        <v>469.22826900000001</v>
      </c>
      <c r="H22" s="6">
        <f>$H$11*$H$33</f>
        <v>491.39282040000001</v>
      </c>
      <c r="I22" s="6">
        <f t="shared" si="8"/>
        <v>6935.4422784000008</v>
      </c>
    </row>
    <row r="23" spans="1:9" x14ac:dyDescent="0.3">
      <c r="H23" t="s">
        <v>21</v>
      </c>
      <c r="I23" s="6">
        <f>SUM(I16:I22)</f>
        <v>4262178.3475954905</v>
      </c>
    </row>
    <row r="27" spans="1:9" x14ac:dyDescent="0.3">
      <c r="A27" t="s">
        <v>26</v>
      </c>
    </row>
    <row r="28" spans="1:9" x14ac:dyDescent="0.3">
      <c r="B28" s="5" t="s">
        <v>12</v>
      </c>
      <c r="C28" s="5">
        <v>25</v>
      </c>
      <c r="D28" s="5">
        <v>34</v>
      </c>
      <c r="E28" s="5">
        <v>44</v>
      </c>
      <c r="F28" s="5">
        <v>54</v>
      </c>
      <c r="G28" s="5">
        <v>64</v>
      </c>
      <c r="H28" s="5" t="s">
        <v>27</v>
      </c>
    </row>
    <row r="29" spans="1:9" x14ac:dyDescent="0.3">
      <c r="A29" s="29" t="s">
        <v>62</v>
      </c>
      <c r="B29" s="4">
        <v>102</v>
      </c>
      <c r="C29" s="4">
        <v>161</v>
      </c>
      <c r="D29" s="4">
        <v>194</v>
      </c>
      <c r="E29" s="4">
        <v>223</v>
      </c>
      <c r="F29" s="4">
        <v>341</v>
      </c>
      <c r="G29" s="4">
        <v>479</v>
      </c>
      <c r="H29" s="4">
        <v>479</v>
      </c>
    </row>
    <row r="30" spans="1:9" x14ac:dyDescent="0.3">
      <c r="A30" t="s">
        <v>29</v>
      </c>
      <c r="B30" s="4">
        <v>102</v>
      </c>
      <c r="C30" s="4">
        <v>161</v>
      </c>
      <c r="D30" s="4">
        <v>194</v>
      </c>
      <c r="E30" s="4">
        <v>223</v>
      </c>
      <c r="F30" s="4">
        <v>341</v>
      </c>
      <c r="G30" s="4">
        <v>479</v>
      </c>
      <c r="H30" s="4">
        <v>479</v>
      </c>
    </row>
    <row r="31" spans="1:9" x14ac:dyDescent="0.3">
      <c r="A31" t="s">
        <v>23</v>
      </c>
      <c r="B31" s="4">
        <v>131</v>
      </c>
      <c r="C31" s="4">
        <v>206</v>
      </c>
      <c r="D31" s="4">
        <v>249</v>
      </c>
      <c r="E31" s="4">
        <v>287</v>
      </c>
      <c r="F31" s="4">
        <v>438</v>
      </c>
      <c r="G31" s="4">
        <v>615</v>
      </c>
      <c r="H31" s="4">
        <v>615</v>
      </c>
    </row>
    <row r="32" spans="1:9" x14ac:dyDescent="0.3">
      <c r="A32" t="s">
        <v>24</v>
      </c>
      <c r="B32" s="4">
        <v>142</v>
      </c>
      <c r="C32" s="4">
        <v>225</v>
      </c>
      <c r="D32" s="4">
        <v>271</v>
      </c>
      <c r="E32" s="4">
        <v>312</v>
      </c>
      <c r="F32" s="4">
        <v>477</v>
      </c>
      <c r="G32" s="4">
        <v>670</v>
      </c>
      <c r="H32" s="4">
        <v>670</v>
      </c>
    </row>
    <row r="33" spans="1:8" x14ac:dyDescent="0.3">
      <c r="A33" t="s">
        <v>25</v>
      </c>
      <c r="B33" s="4">
        <v>170</v>
      </c>
      <c r="C33" s="4">
        <v>269</v>
      </c>
      <c r="D33" s="4">
        <v>325</v>
      </c>
      <c r="E33" s="4">
        <v>374</v>
      </c>
      <c r="F33" s="4">
        <v>572</v>
      </c>
      <c r="G33" s="4">
        <v>804</v>
      </c>
      <c r="H33" s="4">
        <v>804</v>
      </c>
    </row>
    <row r="34" spans="1:8" x14ac:dyDescent="0.3">
      <c r="A34" t="s">
        <v>45</v>
      </c>
    </row>
    <row r="35" spans="1:8" x14ac:dyDescent="0.3">
      <c r="A35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Totals</vt:lpstr>
      <vt:lpstr>Anthem</vt:lpstr>
      <vt:lpstr>BSC</vt:lpstr>
      <vt:lpstr>CCHP</vt:lpstr>
      <vt:lpstr>ContraCosta</vt:lpstr>
      <vt:lpstr>HealthNet</vt:lpstr>
      <vt:lpstr>Kaiser</vt:lpstr>
      <vt:lpstr>LACare</vt:lpstr>
      <vt:lpstr>Molina</vt:lpstr>
      <vt:lpstr>Sharp</vt:lpstr>
      <vt:lpstr>Valley</vt:lpstr>
      <vt:lpstr>WHA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Knauss</dc:creator>
  <cp:lastModifiedBy>Kevin Knauss</cp:lastModifiedBy>
  <dcterms:created xsi:type="dcterms:W3CDTF">2014-05-29T13:33:10Z</dcterms:created>
  <dcterms:modified xsi:type="dcterms:W3CDTF">2014-06-05T14:41:10Z</dcterms:modified>
</cp:coreProperties>
</file>